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arish-fs01\X-Dep\Law\HOZIM\מכרז מצלמות\"/>
    </mc:Choice>
  </mc:AlternateContent>
  <xr:revisionPtr revIDLastSave="0" documentId="8_{7FF71317-204D-4E22-8497-4F1DB25A4A73}"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אומדן כמויות" sheetId="1" r:id="rId1"/>
  </sheets>
  <definedNames>
    <definedName name="_xlnm._FilterDatabase" localSheetId="0" hidden="1">'אומדן כמויות'!$A$5:$F$124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9" i="1" l="1"/>
  <c r="F10" i="1"/>
  <c r="F11" i="1"/>
  <c r="F12" i="1"/>
  <c r="F13" i="1"/>
  <c r="F14" i="1"/>
  <c r="F15" i="1"/>
  <c r="F18" i="1"/>
  <c r="F19" i="1"/>
  <c r="F20" i="1"/>
  <c r="F21" i="1"/>
  <c r="F22" i="1"/>
  <c r="F23" i="1"/>
  <c r="F24" i="1"/>
  <c r="F25" i="1"/>
  <c r="F26" i="1"/>
  <c r="F27" i="1"/>
  <c r="F28" i="1"/>
  <c r="F29" i="1"/>
  <c r="F30" i="1"/>
  <c r="F31" i="1"/>
  <c r="F32" i="1"/>
  <c r="F33" i="1"/>
  <c r="F34" i="1"/>
  <c r="F35" i="1"/>
  <c r="F39" i="1"/>
  <c r="F40" i="1"/>
  <c r="F41" i="1"/>
  <c r="F42" i="1"/>
  <c r="F43" i="1"/>
  <c r="F44" i="1"/>
  <c r="F45" i="1"/>
  <c r="F46" i="1"/>
  <c r="F47" i="1"/>
  <c r="F48" i="1"/>
  <c r="F49" i="1"/>
  <c r="F50" i="1"/>
  <c r="F51" i="1"/>
  <c r="F52" i="1"/>
  <c r="F53" i="1"/>
  <c r="F54" i="1"/>
  <c r="F55" i="1"/>
  <c r="F56" i="1"/>
  <c r="F57" i="1"/>
  <c r="F58" i="1"/>
  <c r="F59" i="1"/>
  <c r="F60" i="1"/>
  <c r="F61"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5" i="1"/>
  <c r="F106" i="1"/>
  <c r="F107" i="1"/>
  <c r="F108" i="1"/>
  <c r="F109" i="1"/>
  <c r="F110" i="1"/>
  <c r="F111" i="1"/>
  <c r="F112" i="1"/>
  <c r="F113" i="1"/>
  <c r="F114" i="1"/>
  <c r="F115" i="1"/>
  <c r="F116" i="1"/>
  <c r="F117" i="1"/>
  <c r="F118" i="1"/>
  <c r="F119" i="1"/>
  <c r="F120" i="1"/>
  <c r="F121" i="1"/>
  <c r="F122" i="1"/>
  <c r="F123" i="1"/>
  <c r="D37" i="1"/>
  <c r="F37" i="1" s="1"/>
  <c r="D36" i="1"/>
  <c r="F36" i="1" s="1"/>
  <c r="D17" i="1"/>
  <c r="F17" i="1" s="1"/>
  <c r="D62" i="1"/>
  <c r="F62" i="1" s="1"/>
  <c r="D38" i="1" l="1"/>
  <c r="F38" i="1" s="1"/>
  <c r="F8" i="1"/>
  <c r="D16" i="1"/>
  <c r="F16" i="1" s="1"/>
  <c r="D104" i="1" l="1"/>
  <c r="F104" i="1" s="1"/>
  <c r="F124" i="1" l="1"/>
  <c r="F125" i="1" s="1"/>
  <c r="F126" i="1" s="1"/>
</calcChain>
</file>

<file path=xl/sharedStrings.xml><?xml version="1.0" encoding="utf-8"?>
<sst xmlns="http://schemas.openxmlformats.org/spreadsheetml/2006/main" count="358" uniqueCount="258">
  <si>
    <t>תאור</t>
  </si>
  <si>
    <t>יח' מידה</t>
  </si>
  <si>
    <t>כמות</t>
  </si>
  <si>
    <t xml:space="preserve"> יח'</t>
  </si>
  <si>
    <t>קומפ'</t>
  </si>
  <si>
    <t>מ"א</t>
  </si>
  <si>
    <t>יח'</t>
  </si>
  <si>
    <t>כולא ברק לרבות הארקה</t>
  </si>
  <si>
    <t>מובילים</t>
  </si>
  <si>
    <t>מוליכים וכבלים</t>
  </si>
  <si>
    <t>עבודות עפר, תשתית ובינוי</t>
  </si>
  <si>
    <t>מתג רשת מנוהל  24 פורט  ו2 אופטי</t>
  </si>
  <si>
    <t>ערכת התקנה לארון על עמוד</t>
  </si>
  <si>
    <t>סורג הגנה קוצים</t>
  </si>
  <si>
    <t>רמקול חיצוני IP</t>
  </si>
  <si>
    <t>פנס   ל 50 מטר זווית צרה</t>
  </si>
  <si>
    <t>פנס   ל 50 מטר זווית רחבה</t>
  </si>
  <si>
    <t>פנס   ל 100 מטר זווית צרה</t>
  </si>
  <si>
    <t>פנס   ל 100 מטר זווית רחבה</t>
  </si>
  <si>
    <t>שרשורי מתכת 22 מ"מ</t>
  </si>
  <si>
    <t>יק"ע 50</t>
  </si>
  <si>
    <t>יק"ע 75</t>
  </si>
  <si>
    <t>תעלת פח 40X60 ס"מ</t>
  </si>
  <si>
    <t>תעלת פח 20X100 ס"מ</t>
  </si>
  <si>
    <t>תעלת PVC גודל 10X20</t>
  </si>
  <si>
    <t>תעלת PVC גודל 60X120</t>
  </si>
  <si>
    <t>תעלת PVC גודל 60X40</t>
  </si>
  <si>
    <t>ארון המרה מאופטי לנחושת והפוך 6 סיבים</t>
  </si>
  <si>
    <t>מיגון חיצוני IP עם פנס תקן IK10 ו POE</t>
  </si>
  <si>
    <t>מערכת טעינה מצברי ליתיום</t>
  </si>
  <si>
    <t>זרוע ייעודית מנגנון POPUP</t>
  </si>
  <si>
    <t>כבל חשמל 3*1.5 ועד 5*1.5</t>
  </si>
  <si>
    <t>נקודת תקשורת בכבל תקן CAT6A</t>
  </si>
  <si>
    <t xml:space="preserve">תוספת פרוק והחזרת אריכי מדרכה, </t>
  </si>
  <si>
    <t>תוספת פתיחת אספלט ו/או מצע כורכר.</t>
  </si>
  <si>
    <t xml:space="preserve">שוחת מעבר,  80 ס"מ, </t>
  </si>
  <si>
    <t>נקודה</t>
  </si>
  <si>
    <t xml:space="preserve"> פתח, בקוטר עד 20X10 ס"מ, בקיר בטון או בתקרה, בעובי של עד 30 ס"מ.</t>
  </si>
  <si>
    <t xml:space="preserve">יחידת G-bic </t>
  </si>
  <si>
    <t>תשתיות ועבודות גמר</t>
  </si>
  <si>
    <t>מחיר יחידה  מקסימאלי</t>
  </si>
  <si>
    <t xml:space="preserve"> מחירי הפריטים בטופס זה יכללו: הובלה, אספקה, התקנה, הפעלה וכל פעולה ו/או עבודה אחרת הנדרשת להפעלה מושלמת של האביזר ו/או המערכת, לרבות שירות ואחריות ל- 3 שנים, אשר כולל קלקולים ותקלות עד לתיקון מושלם של הפריט/המערכת ו/או האביזר ו/או החלק. מחירי הפריטים בטבלה זו יהיו תקפים גם למקרים של  גניבות, שבירות וונדליזם.</t>
  </si>
  <si>
    <t>ארונית תקשורת "19 10U</t>
  </si>
  <si>
    <t>ארונית תקשורת "19 15U</t>
  </si>
  <si>
    <t>מתג רשת מנוהל פנימי 24 פורט L3</t>
  </si>
  <si>
    <t>חדר בקרה, מוקד עירוני</t>
  </si>
  <si>
    <t xml:space="preserve"> ציוד נילווה למערכות צפייה והקלטה </t>
  </si>
  <si>
    <t xml:space="preserve"> מערכת כריזה</t>
  </si>
  <si>
    <t xml:space="preserve"> יחידות גיבוי אל פסק UPS</t>
  </si>
  <si>
    <t>1</t>
  </si>
  <si>
    <t>2</t>
  </si>
  <si>
    <t>4</t>
  </si>
  <si>
    <t>5</t>
  </si>
  <si>
    <t>6</t>
  </si>
  <si>
    <t>7</t>
  </si>
  <si>
    <t>8</t>
  </si>
  <si>
    <t xml:space="preserve">מתג חיצוני 8 פורט מנוהל </t>
  </si>
  <si>
    <t>מצלמות ועדשות</t>
  </si>
  <si>
    <t>קונזולה 3 מטר 10X10  ס"מ</t>
  </si>
  <si>
    <t>שוחת מעבר 120 ס"מ</t>
  </si>
  <si>
    <t>24</t>
  </si>
  <si>
    <t>26</t>
  </si>
  <si>
    <t>27</t>
  </si>
  <si>
    <t>28</t>
  </si>
  <si>
    <t>29</t>
  </si>
  <si>
    <t>30</t>
  </si>
  <si>
    <t>31</t>
  </si>
  <si>
    <t>33</t>
  </si>
  <si>
    <t>36</t>
  </si>
  <si>
    <t>37</t>
  </si>
  <si>
    <t>39</t>
  </si>
  <si>
    <t>41</t>
  </si>
  <si>
    <t>42</t>
  </si>
  <si>
    <t>43</t>
  </si>
  <si>
    <t>48</t>
  </si>
  <si>
    <t>52</t>
  </si>
  <si>
    <t>53</t>
  </si>
  <si>
    <t>54</t>
  </si>
  <si>
    <t>55</t>
  </si>
  <si>
    <t>56</t>
  </si>
  <si>
    <t>57</t>
  </si>
  <si>
    <t>58</t>
  </si>
  <si>
    <t>59</t>
  </si>
  <si>
    <t>60</t>
  </si>
  <si>
    <t>61</t>
  </si>
  <si>
    <t>65</t>
  </si>
  <si>
    <t>70</t>
  </si>
  <si>
    <t>71</t>
  </si>
  <si>
    <t>72</t>
  </si>
  <si>
    <t>73</t>
  </si>
  <si>
    <t>74</t>
  </si>
  <si>
    <t>75</t>
  </si>
  <si>
    <t>76</t>
  </si>
  <si>
    <t>77</t>
  </si>
  <si>
    <t>80</t>
  </si>
  <si>
    <t>83</t>
  </si>
  <si>
    <t>84</t>
  </si>
  <si>
    <t>85</t>
  </si>
  <si>
    <t>86</t>
  </si>
  <si>
    <t>87</t>
  </si>
  <si>
    <t>88</t>
  </si>
  <si>
    <t>89</t>
  </si>
  <si>
    <t>90</t>
  </si>
  <si>
    <t>91</t>
  </si>
  <si>
    <t>96</t>
  </si>
  <si>
    <t>97</t>
  </si>
  <si>
    <t>98</t>
  </si>
  <si>
    <t>99</t>
  </si>
  <si>
    <t>101</t>
  </si>
  <si>
    <t>102</t>
  </si>
  <si>
    <t>104</t>
  </si>
  <si>
    <t>105</t>
  </si>
  <si>
    <t>106</t>
  </si>
  <si>
    <t>107</t>
  </si>
  <si>
    <t>108</t>
  </si>
  <si>
    <t>110</t>
  </si>
  <si>
    <t>111</t>
  </si>
  <si>
    <t>112</t>
  </si>
  <si>
    <t>114</t>
  </si>
  <si>
    <t>115</t>
  </si>
  <si>
    <t>116</t>
  </si>
  <si>
    <t>קונזולה 6 מטר</t>
  </si>
  <si>
    <t xml:space="preserve"> אופטיקה</t>
  </si>
  <si>
    <t>שרשורי מתכת 29 מ"מ</t>
  </si>
  <si>
    <t>חפירה בעומק 100 רוחב 60 כולל החזרה לקדמות</t>
  </si>
  <si>
    <t xml:space="preserve"> חפירת ידים והחזרה לקדמות</t>
  </si>
  <si>
    <t>סיכום מחירון</t>
  </si>
  <si>
    <t>יצרן</t>
  </si>
  <si>
    <t>דגם</t>
  </si>
  <si>
    <t>בקר קיר ווידיאו 8*8</t>
  </si>
  <si>
    <t xml:space="preserve">תוכנה ורשיון מטריצה </t>
  </si>
  <si>
    <t>כרטיס זכרון 128 G</t>
  </si>
  <si>
    <t>תוכנה לניהול כריזה כולל אינטגרציה ל VMS/ שו"ב</t>
  </si>
  <si>
    <t>אנטנה 2 רגל</t>
  </si>
  <si>
    <t>מערך תקשורת ועורקיםעורקים</t>
  </si>
  <si>
    <t>סקר אתר אלחוטי כולל דוח אנלייזר כולל מנוף ואמצעים</t>
  </si>
  <si>
    <t>כבל מתיחה מפלדה כולל אביזרים והתקנה בגובה</t>
  </si>
  <si>
    <t>ארון המרה מאופטי לנחושת והפוך 12 סיבים</t>
  </si>
  <si>
    <t>9</t>
  </si>
  <si>
    <t>10</t>
  </si>
  <si>
    <t>11</t>
  </si>
  <si>
    <t>12</t>
  </si>
  <si>
    <t>13</t>
  </si>
  <si>
    <t>14</t>
  </si>
  <si>
    <t>15</t>
  </si>
  <si>
    <t>16</t>
  </si>
  <si>
    <t>17</t>
  </si>
  <si>
    <t>18</t>
  </si>
  <si>
    <t>34</t>
  </si>
  <si>
    <t>35</t>
  </si>
  <si>
    <t>38</t>
  </si>
  <si>
    <t>40</t>
  </si>
  <si>
    <t>51</t>
  </si>
  <si>
    <t>66</t>
  </si>
  <si>
    <t>67</t>
  </si>
  <si>
    <t>68</t>
  </si>
  <si>
    <t>69</t>
  </si>
  <si>
    <t>92</t>
  </si>
  <si>
    <t>93</t>
  </si>
  <si>
    <t>94</t>
  </si>
  <si>
    <t>95</t>
  </si>
  <si>
    <t>100</t>
  </si>
  <si>
    <t>103</t>
  </si>
  <si>
    <t>109</t>
  </si>
  <si>
    <t>113</t>
  </si>
  <si>
    <t>117</t>
  </si>
  <si>
    <t>118</t>
  </si>
  <si>
    <t>אנליטיקה חכמה רישון חומרה ותוכנה AI</t>
  </si>
  <si>
    <t xml:space="preserve">פורס מרחיק 4 ערוצים למסכים </t>
  </si>
  <si>
    <t>צינור "23 PVC מרירון או מריכף</t>
  </si>
  <si>
    <t>צינור "29 PVC מרירון או מריכף</t>
  </si>
  <si>
    <t>PTZ 2 MP X50 mm</t>
  </si>
  <si>
    <t>יחצ"ג לתנאים מיוחדים</t>
  </si>
  <si>
    <t>עדשות מיגונים ופנסים</t>
  </si>
  <si>
    <t>ארון תקן בזק גודל 40*60*80 ס"מ</t>
  </si>
  <si>
    <t>ארון תקן בזק גודל 40*60*120 ס"מ</t>
  </si>
  <si>
    <t>צוקל 81 ס"מ</t>
  </si>
  <si>
    <t>צוקל 122 ס"מ</t>
  </si>
  <si>
    <t>מבנה לוח חשמל מודולרי, עד 3X25 אמפרים.</t>
  </si>
  <si>
    <t>מבנה לוח חשמל מודולרי, עד 3X40 אמפרים.</t>
  </si>
  <si>
    <t xml:space="preserve"> פילר בטון 160*80*40</t>
  </si>
  <si>
    <t>פילר בטון 200*80*80</t>
  </si>
  <si>
    <t>דלת ברזל לפילר בטון ומנעול רתק</t>
  </si>
  <si>
    <t>שרת ניהול מטריצה</t>
  </si>
  <si>
    <t xml:space="preserve">שרת לניהול יישומים שונים </t>
  </si>
  <si>
    <t>שרת ניהול אנליטיקה AI</t>
  </si>
  <si>
    <t>ארון מס"ד 42U כולל כל הפנלים</t>
  </si>
  <si>
    <t>פריסת סיב  12 זוג</t>
  </si>
  <si>
    <t>פריסת סיב  6 זוג</t>
  </si>
  <si>
    <t>פריסת סיב  48 זוג</t>
  </si>
  <si>
    <t>32</t>
  </si>
  <si>
    <t>44</t>
  </si>
  <si>
    <t>45</t>
  </si>
  <si>
    <t>46</t>
  </si>
  <si>
    <t>47</t>
  </si>
  <si>
    <t>50</t>
  </si>
  <si>
    <t>78</t>
  </si>
  <si>
    <t>פרק 2 שרתים ומערכת ניהול</t>
  </si>
  <si>
    <t>שרת הקלטה ואחסון עבור 40 מצלמות כולל רישיון ואינטגרציה למערכת FLIR קיימת</t>
  </si>
  <si>
    <t>תחנת עבודה FLIR + רשיון + מסך"27 מקלדת ועכבר</t>
  </si>
  <si>
    <t>רישיון IP למצלמה Flir</t>
  </si>
  <si>
    <t>רישיון תוכנה עבור LPR והתממשקות ל Flir</t>
  </si>
  <si>
    <t>dome  חיצונית 4 מגה 9~2.8 mm</t>
  </si>
  <si>
    <t>dome  חיצונית 4 מגה 3.8 mm</t>
  </si>
  <si>
    <t>box  חיצונית 2 מגה 50fps</t>
  </si>
  <si>
    <t>מצלמה bullet  4Mp 8~32</t>
  </si>
  <si>
    <t>מצלמה bullet  4Mp 2.8~9</t>
  </si>
  <si>
    <t>מצלמה bullet  4Mp 2.8~12 עדשה חשמלית</t>
  </si>
  <si>
    <t>מצלמה bullet 5Mp 3~9 עדשה חשמלית</t>
  </si>
  <si>
    <t>מצלמת לכידת מספרי רכב ב 80 קמ"ש (LPR)</t>
  </si>
  <si>
    <t>PTZ 2 Mp X25 mm</t>
  </si>
  <si>
    <t>PTZ 2Mp X36 mm</t>
  </si>
  <si>
    <t>2Mp 5~15</t>
  </si>
  <si>
    <t>2MP 5~50</t>
  </si>
  <si>
    <t>יום עבודה מנוף עד 15 מטר</t>
  </si>
  <si>
    <t>עורק אלחוטי סימטרי תדר 5.8 100 מגה</t>
  </si>
  <si>
    <t>עורק אלחוטי סימטרי תדר 5.8 200 מגה</t>
  </si>
  <si>
    <t>שילוט הזהרה ע"פ דרישות העירייה</t>
  </si>
  <si>
    <t>מערכת NVR צפייה מקומית  8 מצלמות IP  8MP לערוץ</t>
  </si>
  <si>
    <t>מערכת NVR צפייה מקומית  16 מצלמות IP  8MP לערוץ</t>
  </si>
  <si>
    <t xml:space="preserve">מערכת NVR הקלטה Outdoor מקומית   8 מצלמות IP  </t>
  </si>
  <si>
    <t>פריסת סיב  24 זוג</t>
  </si>
  <si>
    <t xml:space="preserve">סיכום </t>
  </si>
  <si>
    <t>ארון המרה מאופטי לנחושת והפוך 24 סיבים</t>
  </si>
  <si>
    <t>ארון המרה מאופטי לנחושת והפוך 48 סיבים</t>
  </si>
  <si>
    <t>חיבור אתר לרשת חשמל כולל אישור בודק מוסמך</t>
  </si>
  <si>
    <t>3</t>
  </si>
  <si>
    <t>19</t>
  </si>
  <si>
    <t>20</t>
  </si>
  <si>
    <t>21</t>
  </si>
  <si>
    <t>22</t>
  </si>
  <si>
    <t>23</t>
  </si>
  <si>
    <t>25</t>
  </si>
  <si>
    <t>49</t>
  </si>
  <si>
    <t>62</t>
  </si>
  <si>
    <t>63</t>
  </si>
  <si>
    <t>64</t>
  </si>
  <si>
    <t>79</t>
  </si>
  <si>
    <t>81</t>
  </si>
  <si>
    <t>82</t>
  </si>
  <si>
    <t>119</t>
  </si>
  <si>
    <t>מסך מקצועי  "49  ללא מסגרת 24/7</t>
  </si>
  <si>
    <t xml:space="preserve"> אל פסק 2KVA    במארז "19 קשיח (כולל מסכים)</t>
  </si>
  <si>
    <t>חומרה תוכנה ורישיון לאנליטיקה חיצונית</t>
  </si>
  <si>
    <t>עורק אלחוטי 60 GHz מילמטרי 250 מגה עד 800 מטר</t>
  </si>
  <si>
    <t>עורק אלחוטי 60 GHz מילמטרי 500 מגה עד 800 מטר</t>
  </si>
  <si>
    <t>אנטנה 1 רגל</t>
  </si>
  <si>
    <t>כנ"ל 2 KVA לתנאי חוץ עש שעתיים גיבוי של אתר</t>
  </si>
  <si>
    <t>אל פסק KVA1 לתנאי חוץ עד 1 שעה גיבוי של אתר</t>
  </si>
  <si>
    <t>בקר כדוגמת ADAM</t>
  </si>
  <si>
    <t xml:space="preserve">מערכת התראה לארון  </t>
  </si>
  <si>
    <t>120</t>
  </si>
  <si>
    <t>121</t>
  </si>
  <si>
    <t>מע"מ</t>
  </si>
  <si>
    <t>סיכום כללי</t>
  </si>
  <si>
    <t>מחירון/ כתב כמויות - מכרז פומבי/2021 מועצה מקומית חריש</t>
  </si>
  <si>
    <t xml:space="preserve">"הוראות למילוי: חובה למלא את העמודות יצרן ודגם לגבי כל רכיב ורכיב. הצעה שלא תכלול דגם ויצרן עלולה להפסל על הסף. אחוז ההנחה לא יירשם בקובץ אלא בטופס מס' 14 בתוך חוברת המכרז".  </t>
  </si>
  <si>
    <t>מחירי הפריטים ישמשו כמחירון לכלל העבודות של המועצה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</si>
</sst>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0000]00000"/>
  </numFmts>
  <fonts count="12" x14ac:knownFonts="1">
    <font>
      <sz val="11"/>
      <color theme="1"/>
      <name val="Arial"/>
      <family val="2"/>
      <charset val="177"/>
      <scheme val="minor"/>
    </font>
    <font>
      <sz val="11"/>
      <color theme="1"/>
      <name val="David"/>
      <family val="2"/>
    </font>
    <font>
      <b/>
      <sz val="11"/>
      <color theme="1"/>
      <name val="David"/>
      <family val="2"/>
    </font>
    <font>
      <sz val="11"/>
      <color rgb="FF000000"/>
      <name val="David"/>
      <family val="2"/>
    </font>
    <font>
      <b/>
      <sz val="11"/>
      <color rgb="FF0000FF"/>
      <name val="David"/>
      <family val="2"/>
    </font>
    <font>
      <sz val="11"/>
      <color rgb="FF0000FF"/>
      <name val="David"/>
      <family val="2"/>
    </font>
    <font>
      <b/>
      <sz val="12"/>
      <color theme="1"/>
      <name val="David"/>
      <family val="2"/>
    </font>
    <font>
      <b/>
      <sz val="18"/>
      <color theme="1"/>
      <name val="David"/>
      <family val="2"/>
    </font>
    <font>
      <sz val="12"/>
      <color theme="1"/>
      <name val="David"/>
      <family val="2"/>
    </font>
    <font>
      <sz val="14"/>
      <color theme="1"/>
      <name val="David"/>
      <family val="2"/>
    </font>
    <font>
      <b/>
      <sz val="14"/>
      <color theme="1"/>
      <name val="David"/>
      <family val="2"/>
    </font>
    <font>
      <sz val="8"/>
      <name val="Arial"/>
      <family val="2"/>
      <charset val="177"/>
      <scheme val="minor"/>
    </font>
  </fonts>
  <fills count="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xf numFmtId="49"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1" xfId="0" applyFont="1" applyBorder="1"/>
    <xf numFmtId="49" fontId="1" fillId="3" borderId="1"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1" fillId="3" borderId="0" xfId="0" applyFont="1" applyFill="1"/>
    <xf numFmtId="0" fontId="1" fillId="3" borderId="1" xfId="0" applyFont="1" applyFill="1" applyBorder="1"/>
    <xf numFmtId="3" fontId="1" fillId="0" borderId="1" xfId="0" applyNumberFormat="1" applyFont="1" applyBorder="1" applyAlignment="1">
      <alignment horizontal="center" vertical="center"/>
    </xf>
    <xf numFmtId="3" fontId="1" fillId="3" borderId="1" xfId="0" applyNumberFormat="1" applyFont="1" applyFill="1" applyBorder="1" applyAlignment="1">
      <alignment horizontal="center" vertical="center"/>
    </xf>
    <xf numFmtId="3" fontId="1" fillId="0" borderId="0" xfId="0" applyNumberFormat="1" applyFont="1" applyAlignment="1">
      <alignment horizontal="center" vertical="center"/>
    </xf>
    <xf numFmtId="164" fontId="1" fillId="3" borderId="1" xfId="0" applyNumberFormat="1" applyFont="1" applyFill="1" applyBorder="1" applyAlignment="1">
      <alignment horizontal="center" vertical="center" wrapText="1" readingOrder="2"/>
    </xf>
    <xf numFmtId="0" fontId="1" fillId="3" borderId="1" xfId="0" applyFont="1" applyFill="1" applyBorder="1" applyAlignment="1">
      <alignment horizontal="center" vertical="center" wrapText="1"/>
    </xf>
    <xf numFmtId="164" fontId="2" fillId="4" borderId="5" xfId="0" applyNumberFormat="1" applyFont="1" applyFill="1" applyBorder="1" applyAlignment="1">
      <alignment horizontal="center" vertical="center" wrapText="1" readingOrder="2"/>
    </xf>
    <xf numFmtId="0" fontId="5" fillId="2" borderId="6" xfId="0" applyFont="1" applyFill="1" applyBorder="1" applyAlignment="1">
      <alignment horizontal="center" vertical="center" wrapText="1"/>
    </xf>
    <xf numFmtId="164" fontId="4" fillId="2" borderId="7" xfId="0" applyNumberFormat="1" applyFont="1" applyFill="1" applyBorder="1" applyAlignment="1">
      <alignment horizontal="center" vertical="center" wrapText="1" readingOrder="2"/>
    </xf>
    <xf numFmtId="0" fontId="4" fillId="2" borderId="7" xfId="0"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0" fontId="9" fillId="0" borderId="0" xfId="0" applyFont="1"/>
    <xf numFmtId="164" fontId="2" fillId="4" borderId="8" xfId="0" applyNumberFormat="1" applyFont="1" applyFill="1" applyBorder="1" applyAlignment="1">
      <alignment horizontal="center" vertical="center" wrapText="1" readingOrder="2"/>
    </xf>
    <xf numFmtId="164" fontId="1" fillId="3" borderId="1" xfId="0" applyNumberFormat="1" applyFont="1" applyFill="1" applyBorder="1" applyAlignment="1">
      <alignment horizontal="right" vertical="center" wrapText="1" readingOrder="2"/>
    </xf>
    <xf numFmtId="164" fontId="1" fillId="3" borderId="1" xfId="0" applyNumberFormat="1" applyFont="1" applyFill="1" applyBorder="1" applyAlignment="1">
      <alignment horizontal="right" vertical="top" wrapText="1"/>
    </xf>
    <xf numFmtId="164" fontId="1" fillId="3" borderId="1" xfId="0" applyNumberFormat="1" applyFont="1" applyFill="1" applyBorder="1" applyAlignment="1">
      <alignment horizontal="right" vertical="center" wrapText="1"/>
    </xf>
    <xf numFmtId="164" fontId="1" fillId="0" borderId="1" xfId="0" applyNumberFormat="1" applyFont="1" applyBorder="1" applyAlignment="1">
      <alignment horizontal="right" vertical="top" wrapText="1"/>
    </xf>
    <xf numFmtId="0" fontId="3" fillId="3" borderId="1" xfId="0" applyFont="1" applyFill="1" applyBorder="1" applyAlignment="1">
      <alignment horizontal="right" vertical="center" wrapText="1" readingOrder="2"/>
    </xf>
    <xf numFmtId="164" fontId="1" fillId="0" borderId="1" xfId="0" applyNumberFormat="1" applyFont="1" applyBorder="1" applyAlignment="1">
      <alignment horizontal="right" vertical="center" wrapText="1" readingOrder="2"/>
    </xf>
    <xf numFmtId="0" fontId="1" fillId="3" borderId="1" xfId="0" applyFont="1" applyFill="1" applyBorder="1" applyAlignment="1">
      <alignment horizontal="right" vertical="center" wrapText="1"/>
    </xf>
    <xf numFmtId="164" fontId="2" fillId="4" borderId="1" xfId="0" applyNumberFormat="1" applyFont="1" applyFill="1" applyBorder="1" applyAlignment="1">
      <alignment horizontal="right" vertical="center" wrapText="1" readingOrder="2"/>
    </xf>
    <xf numFmtId="0" fontId="2" fillId="4" borderId="1"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164" fontId="2" fillId="4" borderId="1" xfId="0" applyNumberFormat="1" applyFont="1" applyFill="1" applyBorder="1" applyAlignment="1">
      <alignment horizontal="right" vertical="top"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wrapText="1"/>
    </xf>
    <xf numFmtId="3" fontId="1" fillId="3" borderId="9" xfId="0" applyNumberFormat="1" applyFont="1" applyFill="1" applyBorder="1" applyAlignment="1">
      <alignment horizontal="center" vertical="center"/>
    </xf>
    <xf numFmtId="3" fontId="10" fillId="5" borderId="12" xfId="0" applyNumberFormat="1" applyFont="1" applyFill="1" applyBorder="1" applyAlignment="1">
      <alignment horizontal="center" vertical="center"/>
    </xf>
    <xf numFmtId="3" fontId="10" fillId="5" borderId="13" xfId="0" applyNumberFormat="1" applyFont="1" applyFill="1" applyBorder="1" applyAlignment="1">
      <alignment horizontal="center" vertical="center"/>
    </xf>
    <xf numFmtId="3" fontId="10" fillId="5" borderId="10" xfId="0" applyNumberFormat="1" applyFont="1" applyFill="1" applyBorder="1" applyAlignment="1">
      <alignment horizontal="center" vertical="center"/>
    </xf>
    <xf numFmtId="164" fontId="10" fillId="5" borderId="11" xfId="0" applyNumberFormat="1" applyFont="1" applyFill="1" applyBorder="1" applyAlignment="1">
      <alignment horizontal="center" vertical="center" wrapText="1" readingOrder="2"/>
    </xf>
    <xf numFmtId="164" fontId="10" fillId="5" borderId="14" xfId="0" applyNumberFormat="1" applyFont="1" applyFill="1" applyBorder="1" applyAlignment="1">
      <alignment horizontal="center" vertical="center" wrapText="1" readingOrder="2"/>
    </xf>
    <xf numFmtId="164" fontId="10" fillId="5" borderId="15" xfId="0" applyNumberFormat="1" applyFont="1" applyFill="1" applyBorder="1" applyAlignment="1">
      <alignment horizontal="center" vertical="center" wrapText="1" readingOrder="2"/>
    </xf>
    <xf numFmtId="0" fontId="7"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8" fillId="0" borderId="4" xfId="0" applyFont="1" applyBorder="1" applyAlignment="1">
      <alignment horizontal="center" vertical="center" wrapText="1" readingOrder="2"/>
    </xf>
    <xf numFmtId="0" fontId="8" fillId="0" borderId="2" xfId="0" applyFont="1" applyBorder="1" applyAlignment="1">
      <alignment horizontal="center" vertical="center" wrapText="1" readingOrder="2"/>
    </xf>
    <xf numFmtId="0" fontId="8" fillId="0" borderId="3" xfId="0" applyFont="1" applyBorder="1" applyAlignment="1">
      <alignment horizontal="center" vertical="center" wrapText="1" readingOrder="2"/>
    </xf>
    <xf numFmtId="0" fontId="6" fillId="6" borderId="4" xfId="0" applyFont="1" applyFill="1" applyBorder="1" applyAlignment="1">
      <alignment horizontal="center" vertical="center" wrapText="1" readingOrder="2"/>
    </xf>
    <xf numFmtId="0" fontId="6" fillId="6" borderId="2" xfId="0" applyFont="1" applyFill="1" applyBorder="1" applyAlignment="1">
      <alignment horizontal="center" vertical="center" wrapText="1" readingOrder="2"/>
    </xf>
    <xf numFmtId="0" fontId="6" fillId="6" borderId="3" xfId="0" applyFont="1" applyFill="1" applyBorder="1" applyAlignment="1">
      <alignment horizontal="center" vertical="center" wrapText="1"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0"/>
  <sheetViews>
    <sheetView rightToLeft="1" tabSelected="1" zoomScale="90" zoomScaleNormal="90" zoomScaleSheetLayoutView="90" workbookViewId="0">
      <selection activeCell="H5" sqref="H5"/>
    </sheetView>
  </sheetViews>
  <sheetFormatPr defaultColWidth="9" defaultRowHeight="15" x14ac:dyDescent="0.25"/>
  <cols>
    <col min="1" max="1" width="4.75" style="1" customWidth="1"/>
    <col min="2" max="2" width="38.75" style="1" customWidth="1"/>
    <col min="3" max="3" width="5.625" style="1" customWidth="1"/>
    <col min="4" max="4" width="8.5" style="36" customWidth="1"/>
    <col min="5" max="5" width="10.625" style="11" customWidth="1"/>
    <col min="6" max="6" width="10.375" style="11" customWidth="1"/>
    <col min="7" max="8" width="28.625" style="1" customWidth="1"/>
    <col min="9" max="16384" width="9" style="1"/>
  </cols>
  <sheetData>
    <row r="1" spans="1:8" ht="24" customHeight="1" thickBot="1" x14ac:dyDescent="0.3">
      <c r="A1" s="45" t="s">
        <v>255</v>
      </c>
      <c r="B1" s="46"/>
      <c r="C1" s="46"/>
      <c r="D1" s="46"/>
      <c r="E1" s="46"/>
      <c r="F1" s="46"/>
      <c r="G1" s="46"/>
      <c r="H1" s="47"/>
    </row>
    <row r="2" spans="1:8" ht="30" customHeight="1" thickBot="1" x14ac:dyDescent="0.3">
      <c r="A2" s="48" t="s">
        <v>257</v>
      </c>
      <c r="B2" s="49"/>
      <c r="C2" s="49"/>
      <c r="D2" s="49"/>
      <c r="E2" s="49"/>
      <c r="F2" s="49"/>
      <c r="G2" s="49"/>
      <c r="H2" s="50"/>
    </row>
    <row r="3" spans="1:8" ht="33" customHeight="1" thickBot="1" x14ac:dyDescent="0.3">
      <c r="A3" s="54" t="s">
        <v>256</v>
      </c>
      <c r="B3" s="55"/>
      <c r="C3" s="55"/>
      <c r="D3" s="55"/>
      <c r="E3" s="55"/>
      <c r="F3" s="55"/>
      <c r="G3" s="55"/>
      <c r="H3" s="56"/>
    </row>
    <row r="4" spans="1:8" ht="45" customHeight="1" thickBot="1" x14ac:dyDescent="0.3">
      <c r="A4" s="51" t="s">
        <v>41</v>
      </c>
      <c r="B4" s="52"/>
      <c r="C4" s="52"/>
      <c r="D4" s="52"/>
      <c r="E4" s="52"/>
      <c r="F4" s="52"/>
      <c r="G4" s="52"/>
      <c r="H4" s="53"/>
    </row>
    <row r="5" spans="1:8" ht="30.75" thickBot="1" x14ac:dyDescent="0.3">
      <c r="A5" s="15"/>
      <c r="B5" s="16" t="s">
        <v>0</v>
      </c>
      <c r="C5" s="17" t="s">
        <v>1</v>
      </c>
      <c r="D5" s="18" t="s">
        <v>2</v>
      </c>
      <c r="E5" s="18" t="s">
        <v>40</v>
      </c>
      <c r="F5" s="18" t="s">
        <v>126</v>
      </c>
      <c r="G5" s="18" t="s">
        <v>127</v>
      </c>
      <c r="H5" s="18" t="s">
        <v>128</v>
      </c>
    </row>
    <row r="6" spans="1:8" x14ac:dyDescent="0.25">
      <c r="A6" s="2" t="s">
        <v>49</v>
      </c>
      <c r="B6" s="20" t="s">
        <v>45</v>
      </c>
      <c r="C6" s="14"/>
      <c r="D6" s="14"/>
      <c r="E6" s="14"/>
      <c r="F6" s="14"/>
      <c r="G6" s="14"/>
      <c r="H6" s="14"/>
    </row>
    <row r="7" spans="1:8" ht="14.1" customHeight="1" x14ac:dyDescent="0.25">
      <c r="A7" s="5" t="s">
        <v>50</v>
      </c>
      <c r="B7" s="28" t="s">
        <v>197</v>
      </c>
      <c r="C7" s="29"/>
      <c r="D7" s="30"/>
      <c r="E7" s="30"/>
      <c r="F7" s="30"/>
      <c r="G7" s="30"/>
      <c r="H7" s="30"/>
    </row>
    <row r="8" spans="1:8" ht="30" x14ac:dyDescent="0.25">
      <c r="A8" s="2" t="s">
        <v>226</v>
      </c>
      <c r="B8" s="21" t="s">
        <v>198</v>
      </c>
      <c r="C8" s="12" t="s">
        <v>4</v>
      </c>
      <c r="D8" s="34">
        <v>3</v>
      </c>
      <c r="E8" s="6">
        <v>28000</v>
      </c>
      <c r="F8" s="10">
        <f>E8*D8</f>
        <v>84000</v>
      </c>
      <c r="G8" s="4"/>
      <c r="H8" s="4"/>
    </row>
    <row r="9" spans="1:8" x14ac:dyDescent="0.25">
      <c r="A9" s="2" t="s">
        <v>51</v>
      </c>
      <c r="B9" s="21" t="s">
        <v>184</v>
      </c>
      <c r="C9" s="12" t="s">
        <v>4</v>
      </c>
      <c r="D9" s="34">
        <v>1</v>
      </c>
      <c r="E9" s="6">
        <v>14000</v>
      </c>
      <c r="F9" s="10">
        <f t="shared" ref="F9:F72" si="0">E9*D9</f>
        <v>14000</v>
      </c>
      <c r="G9" s="4"/>
      <c r="H9" s="4"/>
    </row>
    <row r="10" spans="1:8" x14ac:dyDescent="0.25">
      <c r="A10" s="5" t="s">
        <v>52</v>
      </c>
      <c r="B10" s="8" t="s">
        <v>185</v>
      </c>
      <c r="C10" s="12" t="s">
        <v>4</v>
      </c>
      <c r="D10" s="34">
        <v>2</v>
      </c>
      <c r="E10" s="6">
        <v>17000</v>
      </c>
      <c r="F10" s="10">
        <f t="shared" si="0"/>
        <v>34000</v>
      </c>
      <c r="G10" s="4"/>
      <c r="H10" s="4"/>
    </row>
    <row r="11" spans="1:8" x14ac:dyDescent="0.25">
      <c r="A11" s="2" t="s">
        <v>53</v>
      </c>
      <c r="B11" s="21" t="s">
        <v>241</v>
      </c>
      <c r="C11" s="5" t="s">
        <v>6</v>
      </c>
      <c r="D11" s="35">
        <v>2</v>
      </c>
      <c r="E11" s="6">
        <v>9000</v>
      </c>
      <c r="F11" s="10">
        <f t="shared" si="0"/>
        <v>18000</v>
      </c>
      <c r="G11" s="4"/>
      <c r="H11" s="4"/>
    </row>
    <row r="12" spans="1:8" x14ac:dyDescent="0.25">
      <c r="A12" s="2" t="s">
        <v>54</v>
      </c>
      <c r="B12" s="21" t="s">
        <v>30</v>
      </c>
      <c r="C12" s="5" t="s">
        <v>6</v>
      </c>
      <c r="D12" s="35">
        <v>2</v>
      </c>
      <c r="E12" s="6">
        <v>780</v>
      </c>
      <c r="F12" s="10">
        <f t="shared" si="0"/>
        <v>1560</v>
      </c>
      <c r="G12" s="4"/>
      <c r="H12" s="4"/>
    </row>
    <row r="13" spans="1:8" x14ac:dyDescent="0.25">
      <c r="A13" s="5" t="s">
        <v>55</v>
      </c>
      <c r="B13" s="21" t="s">
        <v>129</v>
      </c>
      <c r="C13" s="5" t="s">
        <v>4</v>
      </c>
      <c r="D13" s="35">
        <v>1</v>
      </c>
      <c r="E13" s="6">
        <v>16000</v>
      </c>
      <c r="F13" s="10">
        <f t="shared" si="0"/>
        <v>16000</v>
      </c>
      <c r="G13" s="4"/>
      <c r="H13" s="4"/>
    </row>
    <row r="14" spans="1:8" x14ac:dyDescent="0.25">
      <c r="A14" s="2" t="s">
        <v>138</v>
      </c>
      <c r="B14" s="21" t="s">
        <v>183</v>
      </c>
      <c r="C14" s="12" t="s">
        <v>4</v>
      </c>
      <c r="D14" s="34">
        <v>1</v>
      </c>
      <c r="E14" s="6">
        <v>15000</v>
      </c>
      <c r="F14" s="10">
        <f t="shared" si="0"/>
        <v>15000</v>
      </c>
      <c r="G14" s="4"/>
      <c r="H14" s="4"/>
    </row>
    <row r="15" spans="1:8" x14ac:dyDescent="0.25">
      <c r="A15" s="2" t="s">
        <v>139</v>
      </c>
      <c r="B15" s="21" t="s">
        <v>199</v>
      </c>
      <c r="C15" s="12" t="s">
        <v>4</v>
      </c>
      <c r="D15" s="34">
        <v>2</v>
      </c>
      <c r="E15" s="6">
        <v>7500</v>
      </c>
      <c r="F15" s="10">
        <f t="shared" si="0"/>
        <v>15000</v>
      </c>
      <c r="G15" s="4"/>
      <c r="H15" s="4"/>
    </row>
    <row r="16" spans="1:8" s="7" customFormat="1" x14ac:dyDescent="0.25">
      <c r="A16" s="5" t="s">
        <v>140</v>
      </c>
      <c r="B16" s="21" t="s">
        <v>200</v>
      </c>
      <c r="C16" s="12" t="s">
        <v>6</v>
      </c>
      <c r="D16" s="6">
        <f>D23+D24+D25+D26+D27+D28+D29+D30+D31+D32+D33+D34</f>
        <v>207</v>
      </c>
      <c r="E16" s="10">
        <v>650</v>
      </c>
      <c r="F16" s="10">
        <f t="shared" si="0"/>
        <v>134550</v>
      </c>
      <c r="G16" s="8"/>
      <c r="H16" s="8"/>
    </row>
    <row r="17" spans="1:8" s="7" customFormat="1" x14ac:dyDescent="0.25">
      <c r="A17" s="2" t="s">
        <v>141</v>
      </c>
      <c r="B17" s="21" t="s">
        <v>201</v>
      </c>
      <c r="C17" s="12" t="s">
        <v>4</v>
      </c>
      <c r="D17" s="6">
        <f>D30</f>
        <v>10</v>
      </c>
      <c r="E17" s="10">
        <v>3500</v>
      </c>
      <c r="F17" s="10">
        <f t="shared" si="0"/>
        <v>35000</v>
      </c>
      <c r="G17" s="8"/>
      <c r="H17" s="8"/>
    </row>
    <row r="18" spans="1:8" s="7" customFormat="1" x14ac:dyDescent="0.25">
      <c r="A18" s="2" t="s">
        <v>142</v>
      </c>
      <c r="B18" s="21" t="s">
        <v>130</v>
      </c>
      <c r="C18" s="12" t="s">
        <v>4</v>
      </c>
      <c r="D18" s="6">
        <v>1</v>
      </c>
      <c r="E18" s="10">
        <v>7000</v>
      </c>
      <c r="F18" s="10">
        <f t="shared" si="0"/>
        <v>7000</v>
      </c>
      <c r="G18" s="8"/>
      <c r="H18" s="8"/>
    </row>
    <row r="19" spans="1:8" s="7" customFormat="1" x14ac:dyDescent="0.25">
      <c r="A19" s="5" t="s">
        <v>143</v>
      </c>
      <c r="B19" s="21" t="s">
        <v>168</v>
      </c>
      <c r="C19" s="12" t="s">
        <v>6</v>
      </c>
      <c r="D19" s="6">
        <v>1</v>
      </c>
      <c r="E19" s="10">
        <v>2500</v>
      </c>
      <c r="F19" s="10">
        <f t="shared" si="0"/>
        <v>2500</v>
      </c>
      <c r="G19" s="8"/>
      <c r="H19" s="8"/>
    </row>
    <row r="20" spans="1:8" s="7" customFormat="1" x14ac:dyDescent="0.25">
      <c r="A20" s="2" t="s">
        <v>144</v>
      </c>
      <c r="B20" s="21" t="s">
        <v>242</v>
      </c>
      <c r="C20" s="2" t="s">
        <v>6</v>
      </c>
      <c r="D20" s="6">
        <v>1</v>
      </c>
      <c r="E20" s="10">
        <v>8000</v>
      </c>
      <c r="F20" s="10">
        <f t="shared" si="0"/>
        <v>8000</v>
      </c>
      <c r="G20" s="8"/>
      <c r="H20" s="8"/>
    </row>
    <row r="21" spans="1:8" s="7" customFormat="1" x14ac:dyDescent="0.25">
      <c r="A21" s="2" t="s">
        <v>145</v>
      </c>
      <c r="B21" s="21" t="s">
        <v>186</v>
      </c>
      <c r="C21" s="2" t="s">
        <v>6</v>
      </c>
      <c r="D21" s="6">
        <v>1</v>
      </c>
      <c r="E21" s="10">
        <v>3500</v>
      </c>
      <c r="F21" s="10">
        <f t="shared" si="0"/>
        <v>3500</v>
      </c>
      <c r="G21" s="8"/>
      <c r="H21" s="8"/>
    </row>
    <row r="22" spans="1:8" s="7" customFormat="1" x14ac:dyDescent="0.25">
      <c r="A22" s="5" t="s">
        <v>146</v>
      </c>
      <c r="B22" s="28" t="s">
        <v>57</v>
      </c>
      <c r="C22" s="29"/>
      <c r="D22" s="30"/>
      <c r="E22" s="10"/>
      <c r="F22" s="10">
        <f t="shared" si="0"/>
        <v>0</v>
      </c>
      <c r="G22" s="8"/>
      <c r="H22" s="8"/>
    </row>
    <row r="23" spans="1:8" s="7" customFormat="1" x14ac:dyDescent="0.25">
      <c r="A23" s="2" t="s">
        <v>147</v>
      </c>
      <c r="B23" s="21" t="s">
        <v>203</v>
      </c>
      <c r="C23" s="2" t="s">
        <v>3</v>
      </c>
      <c r="D23" s="3">
        <v>20</v>
      </c>
      <c r="E23" s="10">
        <v>1100</v>
      </c>
      <c r="F23" s="10">
        <f t="shared" si="0"/>
        <v>22000</v>
      </c>
      <c r="G23" s="8"/>
      <c r="H23" s="8"/>
    </row>
    <row r="24" spans="1:8" s="7" customFormat="1" x14ac:dyDescent="0.25">
      <c r="A24" s="2" t="s">
        <v>227</v>
      </c>
      <c r="B24" s="21" t="s">
        <v>202</v>
      </c>
      <c r="C24" s="2" t="s">
        <v>3</v>
      </c>
      <c r="D24" s="3">
        <v>6</v>
      </c>
      <c r="E24" s="10">
        <v>1250</v>
      </c>
      <c r="F24" s="10">
        <f t="shared" si="0"/>
        <v>7500</v>
      </c>
      <c r="G24" s="8"/>
      <c r="H24" s="8"/>
    </row>
    <row r="25" spans="1:8" s="7" customFormat="1" x14ac:dyDescent="0.25">
      <c r="A25" s="5" t="s">
        <v>228</v>
      </c>
      <c r="B25" s="21" t="s">
        <v>204</v>
      </c>
      <c r="C25" s="2" t="s">
        <v>3</v>
      </c>
      <c r="D25" s="3">
        <v>28</v>
      </c>
      <c r="E25" s="10">
        <v>2600</v>
      </c>
      <c r="F25" s="10">
        <f t="shared" si="0"/>
        <v>72800</v>
      </c>
      <c r="G25" s="8"/>
      <c r="H25" s="8"/>
    </row>
    <row r="26" spans="1:8" s="7" customFormat="1" x14ac:dyDescent="0.25">
      <c r="A26" s="2" t="s">
        <v>229</v>
      </c>
      <c r="B26" s="21" t="s">
        <v>206</v>
      </c>
      <c r="C26" s="2" t="s">
        <v>3</v>
      </c>
      <c r="D26" s="3">
        <v>30</v>
      </c>
      <c r="E26" s="10">
        <v>1700</v>
      </c>
      <c r="F26" s="10">
        <f t="shared" si="0"/>
        <v>51000</v>
      </c>
      <c r="G26" s="8"/>
      <c r="H26" s="8"/>
    </row>
    <row r="27" spans="1:8" s="7" customFormat="1" x14ac:dyDescent="0.25">
      <c r="A27" s="2" t="s">
        <v>230</v>
      </c>
      <c r="B27" s="21" t="s">
        <v>205</v>
      </c>
      <c r="C27" s="2" t="s">
        <v>3</v>
      </c>
      <c r="D27" s="3">
        <v>35</v>
      </c>
      <c r="E27" s="10">
        <v>1700</v>
      </c>
      <c r="F27" s="10">
        <f t="shared" si="0"/>
        <v>59500</v>
      </c>
      <c r="G27" s="8"/>
      <c r="H27" s="8"/>
    </row>
    <row r="28" spans="1:8" s="7" customFormat="1" x14ac:dyDescent="0.25">
      <c r="A28" s="5" t="s">
        <v>231</v>
      </c>
      <c r="B28" s="21" t="s">
        <v>207</v>
      </c>
      <c r="C28" s="2" t="s">
        <v>3</v>
      </c>
      <c r="D28" s="3">
        <v>24</v>
      </c>
      <c r="E28" s="10">
        <v>2100</v>
      </c>
      <c r="F28" s="10">
        <f t="shared" si="0"/>
        <v>50400</v>
      </c>
      <c r="G28" s="8"/>
      <c r="H28" s="8"/>
    </row>
    <row r="29" spans="1:8" s="7" customFormat="1" x14ac:dyDescent="0.25">
      <c r="A29" s="2" t="s">
        <v>60</v>
      </c>
      <c r="B29" s="21" t="s">
        <v>208</v>
      </c>
      <c r="C29" s="2" t="s">
        <v>3</v>
      </c>
      <c r="D29" s="3">
        <v>10</v>
      </c>
      <c r="E29" s="10">
        <v>2800</v>
      </c>
      <c r="F29" s="10">
        <f t="shared" si="0"/>
        <v>28000</v>
      </c>
      <c r="G29" s="8"/>
      <c r="H29" s="8"/>
    </row>
    <row r="30" spans="1:8" s="7" customFormat="1" x14ac:dyDescent="0.25">
      <c r="A30" s="2" t="s">
        <v>232</v>
      </c>
      <c r="B30" s="21" t="s">
        <v>209</v>
      </c>
      <c r="C30" s="2" t="s">
        <v>3</v>
      </c>
      <c r="D30" s="3">
        <v>10</v>
      </c>
      <c r="E30" s="10">
        <v>5500</v>
      </c>
      <c r="F30" s="10">
        <f t="shared" si="0"/>
        <v>55000</v>
      </c>
      <c r="G30" s="8"/>
      <c r="H30" s="8"/>
    </row>
    <row r="31" spans="1:8" s="7" customFormat="1" x14ac:dyDescent="0.25">
      <c r="A31" s="5" t="s">
        <v>61</v>
      </c>
      <c r="B31" s="21" t="s">
        <v>210</v>
      </c>
      <c r="C31" s="2" t="s">
        <v>3</v>
      </c>
      <c r="D31" s="3">
        <v>12</v>
      </c>
      <c r="E31" s="10">
        <v>6000</v>
      </c>
      <c r="F31" s="10">
        <f t="shared" si="0"/>
        <v>72000</v>
      </c>
      <c r="G31" s="8"/>
      <c r="H31" s="8"/>
    </row>
    <row r="32" spans="1:8" s="7" customFormat="1" x14ac:dyDescent="0.25">
      <c r="A32" s="2" t="s">
        <v>62</v>
      </c>
      <c r="B32" s="21" t="s">
        <v>211</v>
      </c>
      <c r="C32" s="2" t="s">
        <v>3</v>
      </c>
      <c r="D32" s="3">
        <v>18</v>
      </c>
      <c r="E32" s="10">
        <v>7500</v>
      </c>
      <c r="F32" s="10">
        <f t="shared" si="0"/>
        <v>135000</v>
      </c>
      <c r="G32" s="8"/>
      <c r="H32" s="8"/>
    </row>
    <row r="33" spans="1:8" s="7" customFormat="1" x14ac:dyDescent="0.25">
      <c r="A33" s="2" t="s">
        <v>63</v>
      </c>
      <c r="B33" s="21" t="s">
        <v>171</v>
      </c>
      <c r="C33" s="2" t="s">
        <v>3</v>
      </c>
      <c r="D33" s="3">
        <v>11</v>
      </c>
      <c r="E33" s="10">
        <v>12000</v>
      </c>
      <c r="F33" s="10">
        <f t="shared" si="0"/>
        <v>132000</v>
      </c>
      <c r="G33" s="8"/>
      <c r="H33" s="8"/>
    </row>
    <row r="34" spans="1:8" s="7" customFormat="1" x14ac:dyDescent="0.25">
      <c r="A34" s="5" t="s">
        <v>64</v>
      </c>
      <c r="B34" s="21" t="s">
        <v>172</v>
      </c>
      <c r="C34" s="2" t="s">
        <v>3</v>
      </c>
      <c r="D34" s="3">
        <v>3</v>
      </c>
      <c r="E34" s="10">
        <v>18000</v>
      </c>
      <c r="F34" s="10">
        <f t="shared" si="0"/>
        <v>54000</v>
      </c>
      <c r="G34" s="8"/>
      <c r="H34" s="8"/>
    </row>
    <row r="35" spans="1:8" s="7" customFormat="1" x14ac:dyDescent="0.25">
      <c r="A35" s="2" t="s">
        <v>65</v>
      </c>
      <c r="B35" s="28" t="s">
        <v>173</v>
      </c>
      <c r="C35" s="29"/>
      <c r="D35" s="30"/>
      <c r="E35" s="10"/>
      <c r="F35" s="10">
        <f t="shared" si="0"/>
        <v>0</v>
      </c>
      <c r="G35" s="8"/>
      <c r="H35" s="8"/>
    </row>
    <row r="36" spans="1:8" s="7" customFormat="1" x14ac:dyDescent="0.25">
      <c r="A36" s="2" t="s">
        <v>66</v>
      </c>
      <c r="B36" s="22" t="s">
        <v>212</v>
      </c>
      <c r="C36" s="2" t="s">
        <v>3</v>
      </c>
      <c r="D36" s="3">
        <f>D25*0.6</f>
        <v>16.8</v>
      </c>
      <c r="E36" s="10">
        <v>500</v>
      </c>
      <c r="F36" s="10">
        <f t="shared" si="0"/>
        <v>8400</v>
      </c>
      <c r="G36" s="8"/>
      <c r="H36" s="8"/>
    </row>
    <row r="37" spans="1:8" s="7" customFormat="1" x14ac:dyDescent="0.25">
      <c r="A37" s="5" t="s">
        <v>190</v>
      </c>
      <c r="B37" s="22" t="s">
        <v>213</v>
      </c>
      <c r="C37" s="2" t="s">
        <v>3</v>
      </c>
      <c r="D37" s="3">
        <f>D25*0.4</f>
        <v>11.200000000000001</v>
      </c>
      <c r="E37" s="10">
        <v>650</v>
      </c>
      <c r="F37" s="10">
        <f t="shared" si="0"/>
        <v>7280.0000000000009</v>
      </c>
      <c r="G37" s="8"/>
      <c r="H37" s="8"/>
    </row>
    <row r="38" spans="1:8" s="7" customFormat="1" x14ac:dyDescent="0.25">
      <c r="A38" s="2" t="s">
        <v>67</v>
      </c>
      <c r="B38" s="21" t="s">
        <v>28</v>
      </c>
      <c r="C38" s="2" t="s">
        <v>3</v>
      </c>
      <c r="D38" s="3">
        <f>D37+D36</f>
        <v>28</v>
      </c>
      <c r="E38" s="10">
        <v>1200</v>
      </c>
      <c r="F38" s="10">
        <f t="shared" si="0"/>
        <v>33600</v>
      </c>
      <c r="G38" s="8"/>
      <c r="H38" s="8"/>
    </row>
    <row r="39" spans="1:8" s="7" customFormat="1" x14ac:dyDescent="0.25">
      <c r="A39" s="2" t="s">
        <v>148</v>
      </c>
      <c r="B39" s="28" t="s">
        <v>46</v>
      </c>
      <c r="C39" s="29"/>
      <c r="D39" s="30"/>
      <c r="E39" s="10"/>
      <c r="F39" s="10">
        <f t="shared" si="0"/>
        <v>0</v>
      </c>
      <c r="G39" s="8"/>
      <c r="H39" s="8"/>
    </row>
    <row r="40" spans="1:8" s="7" customFormat="1" x14ac:dyDescent="0.25">
      <c r="A40" s="5" t="s">
        <v>149</v>
      </c>
      <c r="B40" s="21" t="s">
        <v>167</v>
      </c>
      <c r="C40" s="2" t="s">
        <v>4</v>
      </c>
      <c r="D40" s="3">
        <v>40</v>
      </c>
      <c r="E40" s="10">
        <v>3600</v>
      </c>
      <c r="F40" s="10">
        <f t="shared" si="0"/>
        <v>144000</v>
      </c>
      <c r="G40" s="8"/>
      <c r="H40" s="8"/>
    </row>
    <row r="41" spans="1:8" s="7" customFormat="1" x14ac:dyDescent="0.25">
      <c r="A41" s="2" t="s">
        <v>68</v>
      </c>
      <c r="B41" s="21" t="s">
        <v>243</v>
      </c>
      <c r="C41" s="2" t="s">
        <v>3</v>
      </c>
      <c r="D41" s="3">
        <v>25</v>
      </c>
      <c r="E41" s="10">
        <v>1400</v>
      </c>
      <c r="F41" s="10">
        <f t="shared" si="0"/>
        <v>35000</v>
      </c>
      <c r="G41" s="8"/>
      <c r="H41" s="8"/>
    </row>
    <row r="42" spans="1:8" s="7" customFormat="1" x14ac:dyDescent="0.25">
      <c r="A42" s="2" t="s">
        <v>69</v>
      </c>
      <c r="B42" s="21" t="s">
        <v>44</v>
      </c>
      <c r="C42" s="2" t="s">
        <v>3</v>
      </c>
      <c r="D42" s="3">
        <v>1</v>
      </c>
      <c r="E42" s="10">
        <v>3000</v>
      </c>
      <c r="F42" s="10">
        <f t="shared" si="0"/>
        <v>3000</v>
      </c>
      <c r="G42" s="8"/>
      <c r="H42" s="8"/>
    </row>
    <row r="43" spans="1:8" s="7" customFormat="1" x14ac:dyDescent="0.25">
      <c r="A43" s="5" t="s">
        <v>150</v>
      </c>
      <c r="B43" s="21" t="s">
        <v>11</v>
      </c>
      <c r="C43" s="2" t="s">
        <v>3</v>
      </c>
      <c r="D43" s="3">
        <v>1</v>
      </c>
      <c r="E43" s="10">
        <v>2800</v>
      </c>
      <c r="F43" s="10">
        <f t="shared" si="0"/>
        <v>2800</v>
      </c>
      <c r="G43" s="8"/>
      <c r="H43" s="8"/>
    </row>
    <row r="44" spans="1:8" s="7" customFormat="1" x14ac:dyDescent="0.25">
      <c r="A44" s="2" t="s">
        <v>70</v>
      </c>
      <c r="B44" s="21" t="s">
        <v>56</v>
      </c>
      <c r="C44" s="2" t="s">
        <v>3</v>
      </c>
      <c r="D44" s="3">
        <v>22</v>
      </c>
      <c r="E44" s="10">
        <v>2100</v>
      </c>
      <c r="F44" s="10">
        <f t="shared" si="0"/>
        <v>46200</v>
      </c>
      <c r="G44" s="8"/>
      <c r="H44" s="8"/>
    </row>
    <row r="45" spans="1:8" s="7" customFormat="1" ht="15.6" customHeight="1" x14ac:dyDescent="0.25">
      <c r="A45" s="2" t="s">
        <v>151</v>
      </c>
      <c r="B45" s="21" t="s">
        <v>218</v>
      </c>
      <c r="C45" s="2" t="s">
        <v>3</v>
      </c>
      <c r="D45" s="3">
        <v>2</v>
      </c>
      <c r="E45" s="10">
        <v>2000</v>
      </c>
      <c r="F45" s="10">
        <f t="shared" si="0"/>
        <v>4000</v>
      </c>
      <c r="G45" s="8"/>
      <c r="H45" s="8"/>
    </row>
    <row r="46" spans="1:8" s="7" customFormat="1" ht="14.1" customHeight="1" x14ac:dyDescent="0.25">
      <c r="A46" s="5" t="s">
        <v>71</v>
      </c>
      <c r="B46" s="21" t="s">
        <v>219</v>
      </c>
      <c r="C46" s="2" t="s">
        <v>3</v>
      </c>
      <c r="D46" s="3">
        <v>5</v>
      </c>
      <c r="E46" s="10">
        <v>2600</v>
      </c>
      <c r="F46" s="10">
        <f t="shared" si="0"/>
        <v>13000</v>
      </c>
      <c r="G46" s="8"/>
      <c r="H46" s="8"/>
    </row>
    <row r="47" spans="1:8" s="7" customFormat="1" ht="20.25" customHeight="1" x14ac:dyDescent="0.25">
      <c r="A47" s="2" t="s">
        <v>72</v>
      </c>
      <c r="B47" s="23" t="s">
        <v>220</v>
      </c>
      <c r="C47" s="2" t="s">
        <v>3</v>
      </c>
      <c r="D47" s="3">
        <v>2</v>
      </c>
      <c r="E47" s="10">
        <v>3500</v>
      </c>
      <c r="F47" s="10">
        <f t="shared" si="0"/>
        <v>7000</v>
      </c>
      <c r="G47" s="8"/>
      <c r="H47" s="8"/>
    </row>
    <row r="48" spans="1:8" s="7" customFormat="1" ht="20.25" customHeight="1" x14ac:dyDescent="0.25">
      <c r="A48" s="2" t="s">
        <v>73</v>
      </c>
      <c r="B48" s="21" t="s">
        <v>15</v>
      </c>
      <c r="C48" s="2" t="s">
        <v>3</v>
      </c>
      <c r="D48" s="3">
        <v>6</v>
      </c>
      <c r="E48" s="10">
        <v>1100</v>
      </c>
      <c r="F48" s="10">
        <f t="shared" si="0"/>
        <v>6600</v>
      </c>
      <c r="G48" s="8"/>
      <c r="H48" s="8"/>
    </row>
    <row r="49" spans="1:8" s="7" customFormat="1" ht="20.25" customHeight="1" x14ac:dyDescent="0.25">
      <c r="A49" s="5" t="s">
        <v>191</v>
      </c>
      <c r="B49" s="21" t="s">
        <v>16</v>
      </c>
      <c r="C49" s="2" t="s">
        <v>3</v>
      </c>
      <c r="D49" s="3">
        <v>8</v>
      </c>
      <c r="E49" s="10">
        <v>1100</v>
      </c>
      <c r="F49" s="10">
        <f t="shared" si="0"/>
        <v>8800</v>
      </c>
      <c r="G49" s="8"/>
      <c r="H49" s="8"/>
    </row>
    <row r="50" spans="1:8" s="7" customFormat="1" ht="20.25" customHeight="1" x14ac:dyDescent="0.25">
      <c r="A50" s="2" t="s">
        <v>192</v>
      </c>
      <c r="B50" s="21" t="s">
        <v>17</v>
      </c>
      <c r="C50" s="2" t="s">
        <v>3</v>
      </c>
      <c r="D50" s="3">
        <v>4</v>
      </c>
      <c r="E50" s="10">
        <v>1280</v>
      </c>
      <c r="F50" s="10">
        <f t="shared" si="0"/>
        <v>5120</v>
      </c>
      <c r="G50" s="8"/>
      <c r="H50" s="8"/>
    </row>
    <row r="51" spans="1:8" s="7" customFormat="1" ht="20.25" customHeight="1" x14ac:dyDescent="0.25">
      <c r="A51" s="2" t="s">
        <v>193</v>
      </c>
      <c r="B51" s="21" t="s">
        <v>18</v>
      </c>
      <c r="C51" s="2" t="s">
        <v>3</v>
      </c>
      <c r="D51" s="3">
        <v>6</v>
      </c>
      <c r="E51" s="10">
        <v>1400</v>
      </c>
      <c r="F51" s="10">
        <f t="shared" si="0"/>
        <v>8400</v>
      </c>
      <c r="G51" s="8"/>
      <c r="H51" s="8"/>
    </row>
    <row r="52" spans="1:8" s="7" customFormat="1" x14ac:dyDescent="0.25">
      <c r="A52" s="5" t="s">
        <v>194</v>
      </c>
      <c r="B52" s="21" t="s">
        <v>174</v>
      </c>
      <c r="C52" s="2" t="s">
        <v>3</v>
      </c>
      <c r="D52" s="3">
        <v>4</v>
      </c>
      <c r="E52" s="10">
        <v>1800</v>
      </c>
      <c r="F52" s="10">
        <f t="shared" si="0"/>
        <v>7200</v>
      </c>
      <c r="G52" s="8"/>
      <c r="H52" s="8"/>
    </row>
    <row r="53" spans="1:8" s="7" customFormat="1" x14ac:dyDescent="0.25">
      <c r="A53" s="2" t="s">
        <v>74</v>
      </c>
      <c r="B53" s="21" t="s">
        <v>175</v>
      </c>
      <c r="C53" s="2" t="s">
        <v>3</v>
      </c>
      <c r="D53" s="3">
        <v>12</v>
      </c>
      <c r="E53" s="10">
        <v>1800</v>
      </c>
      <c r="F53" s="10">
        <f t="shared" si="0"/>
        <v>21600</v>
      </c>
      <c r="G53" s="8"/>
      <c r="H53" s="8"/>
    </row>
    <row r="54" spans="1:8" s="7" customFormat="1" x14ac:dyDescent="0.25">
      <c r="A54" s="2" t="s">
        <v>233</v>
      </c>
      <c r="B54" s="24" t="s">
        <v>178</v>
      </c>
      <c r="C54" s="2" t="s">
        <v>3</v>
      </c>
      <c r="D54" s="35">
        <v>4</v>
      </c>
      <c r="E54" s="10">
        <v>2800</v>
      </c>
      <c r="F54" s="10">
        <f t="shared" si="0"/>
        <v>11200</v>
      </c>
      <c r="G54" s="8"/>
      <c r="H54" s="8"/>
    </row>
    <row r="55" spans="1:8" s="7" customFormat="1" x14ac:dyDescent="0.25">
      <c r="A55" s="5" t="s">
        <v>195</v>
      </c>
      <c r="B55" s="24" t="s">
        <v>179</v>
      </c>
      <c r="C55" s="2" t="s">
        <v>6</v>
      </c>
      <c r="D55" s="3">
        <v>5</v>
      </c>
      <c r="E55" s="10">
        <v>3500</v>
      </c>
      <c r="F55" s="10">
        <f t="shared" si="0"/>
        <v>17500</v>
      </c>
      <c r="G55" s="8"/>
      <c r="H55" s="8"/>
    </row>
    <row r="56" spans="1:8" s="7" customFormat="1" x14ac:dyDescent="0.25">
      <c r="A56" s="2" t="s">
        <v>152</v>
      </c>
      <c r="B56" s="21" t="s">
        <v>176</v>
      </c>
      <c r="C56" s="2" t="s">
        <v>6</v>
      </c>
      <c r="D56" s="3">
        <v>4</v>
      </c>
      <c r="E56" s="10">
        <v>850</v>
      </c>
      <c r="F56" s="10">
        <f t="shared" si="0"/>
        <v>3400</v>
      </c>
      <c r="G56" s="8"/>
      <c r="H56" s="8"/>
    </row>
    <row r="57" spans="1:8" s="7" customFormat="1" x14ac:dyDescent="0.25">
      <c r="A57" s="2" t="s">
        <v>75</v>
      </c>
      <c r="B57" s="21" t="s">
        <v>177</v>
      </c>
      <c r="C57" s="2" t="s">
        <v>6</v>
      </c>
      <c r="D57" s="3">
        <v>12</v>
      </c>
      <c r="E57" s="10">
        <v>1100</v>
      </c>
      <c r="F57" s="10">
        <f t="shared" si="0"/>
        <v>13200</v>
      </c>
      <c r="G57" s="8"/>
      <c r="H57" s="8"/>
    </row>
    <row r="58" spans="1:8" s="7" customFormat="1" x14ac:dyDescent="0.25">
      <c r="A58" s="5" t="s">
        <v>76</v>
      </c>
      <c r="B58" s="22" t="s">
        <v>180</v>
      </c>
      <c r="C58" s="2" t="s">
        <v>6</v>
      </c>
      <c r="D58" s="3">
        <v>3</v>
      </c>
      <c r="E58" s="10">
        <v>2500</v>
      </c>
      <c r="F58" s="10">
        <f t="shared" si="0"/>
        <v>7500</v>
      </c>
      <c r="G58" s="8"/>
      <c r="H58" s="8"/>
    </row>
    <row r="59" spans="1:8" s="7" customFormat="1" x14ac:dyDescent="0.25">
      <c r="A59" s="2" t="s">
        <v>77</v>
      </c>
      <c r="B59" s="22" t="s">
        <v>181</v>
      </c>
      <c r="C59" s="2" t="s">
        <v>6</v>
      </c>
      <c r="D59" s="6">
        <v>2</v>
      </c>
      <c r="E59" s="10">
        <v>2600</v>
      </c>
      <c r="F59" s="10">
        <f t="shared" si="0"/>
        <v>5200</v>
      </c>
      <c r="G59" s="8"/>
      <c r="H59" s="8"/>
    </row>
    <row r="60" spans="1:8" s="7" customFormat="1" x14ac:dyDescent="0.25">
      <c r="A60" s="2" t="s">
        <v>78</v>
      </c>
      <c r="B60" s="22" t="s">
        <v>182</v>
      </c>
      <c r="C60" s="2" t="s">
        <v>6</v>
      </c>
      <c r="D60" s="3">
        <v>5</v>
      </c>
      <c r="E60" s="10">
        <v>600</v>
      </c>
      <c r="F60" s="10">
        <f t="shared" si="0"/>
        <v>3000</v>
      </c>
      <c r="G60" s="8"/>
      <c r="H60" s="8"/>
    </row>
    <row r="61" spans="1:8" s="7" customFormat="1" x14ac:dyDescent="0.25">
      <c r="A61" s="5" t="s">
        <v>79</v>
      </c>
      <c r="B61" s="21" t="s">
        <v>250</v>
      </c>
      <c r="C61" s="2" t="s">
        <v>6</v>
      </c>
      <c r="D61" s="3">
        <v>22</v>
      </c>
      <c r="E61" s="10">
        <v>750</v>
      </c>
      <c r="F61" s="10">
        <f t="shared" si="0"/>
        <v>16500</v>
      </c>
      <c r="G61" s="8"/>
      <c r="H61" s="8"/>
    </row>
    <row r="62" spans="1:8" s="7" customFormat="1" x14ac:dyDescent="0.25">
      <c r="A62" s="2" t="s">
        <v>80</v>
      </c>
      <c r="B62" s="21" t="s">
        <v>249</v>
      </c>
      <c r="C62" s="2" t="s">
        <v>6</v>
      </c>
      <c r="D62" s="3">
        <f>D61</f>
        <v>22</v>
      </c>
      <c r="E62" s="10">
        <v>650</v>
      </c>
      <c r="F62" s="10">
        <f t="shared" si="0"/>
        <v>14300</v>
      </c>
      <c r="G62" s="8"/>
      <c r="H62" s="8"/>
    </row>
    <row r="63" spans="1:8" s="7" customFormat="1" x14ac:dyDescent="0.25">
      <c r="A63" s="2" t="s">
        <v>81</v>
      </c>
      <c r="B63" s="21" t="s">
        <v>42</v>
      </c>
      <c r="C63" s="2" t="s">
        <v>6</v>
      </c>
      <c r="D63" s="3">
        <v>3</v>
      </c>
      <c r="E63" s="10">
        <v>900</v>
      </c>
      <c r="F63" s="10">
        <f t="shared" si="0"/>
        <v>2700</v>
      </c>
      <c r="G63" s="8"/>
      <c r="H63" s="8"/>
    </row>
    <row r="64" spans="1:8" s="7" customFormat="1" x14ac:dyDescent="0.25">
      <c r="A64" s="5" t="s">
        <v>82</v>
      </c>
      <c r="B64" s="21" t="s">
        <v>43</v>
      </c>
      <c r="C64" s="2" t="s">
        <v>6</v>
      </c>
      <c r="D64" s="35">
        <v>1</v>
      </c>
      <c r="E64" s="10">
        <v>1100</v>
      </c>
      <c r="F64" s="10">
        <f t="shared" si="0"/>
        <v>1100</v>
      </c>
      <c r="G64" s="8"/>
      <c r="H64" s="8"/>
    </row>
    <row r="65" spans="1:8" s="7" customFormat="1" x14ac:dyDescent="0.25">
      <c r="A65" s="2" t="s">
        <v>83</v>
      </c>
      <c r="B65" s="25" t="s">
        <v>12</v>
      </c>
      <c r="C65" s="2" t="s">
        <v>6</v>
      </c>
      <c r="D65" s="6">
        <v>4</v>
      </c>
      <c r="E65" s="10">
        <v>450</v>
      </c>
      <c r="F65" s="10">
        <f t="shared" si="0"/>
        <v>1800</v>
      </c>
      <c r="G65" s="8"/>
      <c r="H65" s="8"/>
    </row>
    <row r="66" spans="1:8" s="7" customFormat="1" ht="16.5" customHeight="1" x14ac:dyDescent="0.25">
      <c r="A66" s="2" t="s">
        <v>84</v>
      </c>
      <c r="B66" s="21" t="s">
        <v>13</v>
      </c>
      <c r="C66" s="2" t="s">
        <v>6</v>
      </c>
      <c r="D66" s="3">
        <v>42</v>
      </c>
      <c r="E66" s="10">
        <v>750</v>
      </c>
      <c r="F66" s="10">
        <f t="shared" si="0"/>
        <v>31500</v>
      </c>
      <c r="G66" s="8"/>
      <c r="H66" s="8"/>
    </row>
    <row r="67" spans="1:8" s="7" customFormat="1" x14ac:dyDescent="0.25">
      <c r="A67" s="5" t="s">
        <v>234</v>
      </c>
      <c r="B67" s="21" t="s">
        <v>7</v>
      </c>
      <c r="C67" s="2" t="s">
        <v>6</v>
      </c>
      <c r="D67" s="6">
        <v>22</v>
      </c>
      <c r="E67" s="10">
        <v>1200</v>
      </c>
      <c r="F67" s="10">
        <f t="shared" si="0"/>
        <v>26400</v>
      </c>
      <c r="G67" s="8"/>
      <c r="H67" s="8"/>
    </row>
    <row r="68" spans="1:8" s="7" customFormat="1" x14ac:dyDescent="0.25">
      <c r="A68" s="2" t="s">
        <v>235</v>
      </c>
      <c r="B68" s="21" t="s">
        <v>214</v>
      </c>
      <c r="C68" s="2" t="s">
        <v>6</v>
      </c>
      <c r="D68" s="6">
        <v>40</v>
      </c>
      <c r="E68" s="10">
        <v>1850</v>
      </c>
      <c r="F68" s="10">
        <f t="shared" si="0"/>
        <v>74000</v>
      </c>
      <c r="G68" s="8"/>
      <c r="H68" s="8"/>
    </row>
    <row r="69" spans="1:8" s="7" customFormat="1" x14ac:dyDescent="0.25">
      <c r="A69" s="2" t="s">
        <v>236</v>
      </c>
      <c r="B69" s="21" t="s">
        <v>58</v>
      </c>
      <c r="C69" s="2" t="s">
        <v>6</v>
      </c>
      <c r="D69" s="6">
        <v>15</v>
      </c>
      <c r="E69" s="10">
        <v>600</v>
      </c>
      <c r="F69" s="10">
        <f t="shared" si="0"/>
        <v>9000</v>
      </c>
      <c r="G69" s="8"/>
      <c r="H69" s="8"/>
    </row>
    <row r="70" spans="1:8" s="7" customFormat="1" x14ac:dyDescent="0.25">
      <c r="A70" s="5" t="s">
        <v>85</v>
      </c>
      <c r="B70" s="21" t="s">
        <v>121</v>
      </c>
      <c r="C70" s="2" t="s">
        <v>6</v>
      </c>
      <c r="D70" s="3">
        <v>7</v>
      </c>
      <c r="E70" s="10">
        <v>900</v>
      </c>
      <c r="F70" s="10">
        <f t="shared" si="0"/>
        <v>6300</v>
      </c>
      <c r="G70" s="8"/>
      <c r="H70" s="8"/>
    </row>
    <row r="71" spans="1:8" s="7" customFormat="1" x14ac:dyDescent="0.25">
      <c r="A71" s="2" t="s">
        <v>153</v>
      </c>
      <c r="B71" s="25" t="s">
        <v>131</v>
      </c>
      <c r="C71" s="2" t="s">
        <v>6</v>
      </c>
      <c r="D71" s="3">
        <v>106</v>
      </c>
      <c r="E71" s="10">
        <v>150</v>
      </c>
      <c r="F71" s="10">
        <f t="shared" si="0"/>
        <v>15900</v>
      </c>
      <c r="G71" s="8"/>
      <c r="H71" s="8"/>
    </row>
    <row r="72" spans="1:8" s="7" customFormat="1" x14ac:dyDescent="0.25">
      <c r="A72" s="2" t="s">
        <v>154</v>
      </c>
      <c r="B72" s="21" t="s">
        <v>225</v>
      </c>
      <c r="C72" s="2" t="s">
        <v>4</v>
      </c>
      <c r="D72" s="3">
        <v>22</v>
      </c>
      <c r="E72" s="10">
        <v>850</v>
      </c>
      <c r="F72" s="10">
        <f t="shared" si="0"/>
        <v>18700</v>
      </c>
      <c r="G72" s="8"/>
      <c r="H72" s="8"/>
    </row>
    <row r="73" spans="1:8" s="7" customFormat="1" x14ac:dyDescent="0.25">
      <c r="A73" s="5" t="s">
        <v>155</v>
      </c>
      <c r="B73" s="28" t="s">
        <v>47</v>
      </c>
      <c r="C73" s="29"/>
      <c r="D73" s="30"/>
      <c r="E73" s="10"/>
      <c r="F73" s="10">
        <f t="shared" ref="F73:F123" si="1">E73*D73</f>
        <v>0</v>
      </c>
      <c r="G73" s="8"/>
      <c r="H73" s="8"/>
    </row>
    <row r="74" spans="1:8" s="7" customFormat="1" ht="16.5" customHeight="1" x14ac:dyDescent="0.25">
      <c r="A74" s="2" t="s">
        <v>156</v>
      </c>
      <c r="B74" s="21" t="s">
        <v>132</v>
      </c>
      <c r="C74" s="13" t="s">
        <v>4</v>
      </c>
      <c r="D74" s="6">
        <v>1</v>
      </c>
      <c r="E74" s="10">
        <v>4000</v>
      </c>
      <c r="F74" s="10">
        <f t="shared" si="1"/>
        <v>4000</v>
      </c>
      <c r="G74" s="8"/>
      <c r="H74" s="8"/>
    </row>
    <row r="75" spans="1:8" s="7" customFormat="1" x14ac:dyDescent="0.25">
      <c r="A75" s="2" t="s">
        <v>86</v>
      </c>
      <c r="B75" s="26" t="s">
        <v>14</v>
      </c>
      <c r="C75" s="2" t="s">
        <v>3</v>
      </c>
      <c r="D75" s="3">
        <v>44</v>
      </c>
      <c r="E75" s="10">
        <v>2600</v>
      </c>
      <c r="F75" s="10">
        <f t="shared" si="1"/>
        <v>114400</v>
      </c>
      <c r="G75" s="8"/>
      <c r="H75" s="8"/>
    </row>
    <row r="76" spans="1:8" s="7" customFormat="1" x14ac:dyDescent="0.25">
      <c r="A76" s="5" t="s">
        <v>87</v>
      </c>
      <c r="B76" s="28" t="s">
        <v>134</v>
      </c>
      <c r="C76" s="31"/>
      <c r="D76" s="32"/>
      <c r="E76" s="10"/>
      <c r="F76" s="10">
        <f t="shared" si="1"/>
        <v>0</v>
      </c>
      <c r="G76" s="8"/>
      <c r="H76" s="8"/>
    </row>
    <row r="77" spans="1:8" s="7" customFormat="1" x14ac:dyDescent="0.25">
      <c r="A77" s="2" t="s">
        <v>88</v>
      </c>
      <c r="B77" s="21" t="s">
        <v>215</v>
      </c>
      <c r="C77" s="5" t="s">
        <v>4</v>
      </c>
      <c r="D77" s="3">
        <v>2</v>
      </c>
      <c r="E77" s="9">
        <v>7500</v>
      </c>
      <c r="F77" s="10">
        <f t="shared" si="1"/>
        <v>15000</v>
      </c>
      <c r="G77" s="8"/>
      <c r="H77" s="8"/>
    </row>
    <row r="78" spans="1:8" s="7" customFormat="1" x14ac:dyDescent="0.25">
      <c r="A78" s="2" t="s">
        <v>89</v>
      </c>
      <c r="B78" s="21" t="s">
        <v>216</v>
      </c>
      <c r="C78" s="5" t="s">
        <v>4</v>
      </c>
      <c r="D78" s="3">
        <v>2</v>
      </c>
      <c r="E78" s="9">
        <v>8000</v>
      </c>
      <c r="F78" s="10">
        <f t="shared" si="1"/>
        <v>16000</v>
      </c>
      <c r="G78" s="8"/>
      <c r="H78" s="8"/>
    </row>
    <row r="79" spans="1:8" s="7" customFormat="1" x14ac:dyDescent="0.25">
      <c r="A79" s="5" t="s">
        <v>90</v>
      </c>
      <c r="B79" s="21" t="s">
        <v>244</v>
      </c>
      <c r="C79" s="5" t="s">
        <v>4</v>
      </c>
      <c r="D79" s="3">
        <v>8</v>
      </c>
      <c r="E79" s="9">
        <v>10500</v>
      </c>
      <c r="F79" s="10">
        <f t="shared" si="1"/>
        <v>84000</v>
      </c>
      <c r="G79" s="8"/>
      <c r="H79" s="8"/>
    </row>
    <row r="80" spans="1:8" s="7" customFormat="1" x14ac:dyDescent="0.25">
      <c r="A80" s="2" t="s">
        <v>91</v>
      </c>
      <c r="B80" s="21" t="s">
        <v>245</v>
      </c>
      <c r="C80" s="5" t="s">
        <v>4</v>
      </c>
      <c r="D80" s="3">
        <v>5</v>
      </c>
      <c r="E80" s="9">
        <v>11200</v>
      </c>
      <c r="F80" s="10">
        <f t="shared" si="1"/>
        <v>56000</v>
      </c>
      <c r="G80" s="8"/>
      <c r="H80" s="8"/>
    </row>
    <row r="81" spans="1:8" s="7" customFormat="1" x14ac:dyDescent="0.25">
      <c r="A81" s="2" t="s">
        <v>92</v>
      </c>
      <c r="B81" s="27" t="s">
        <v>246</v>
      </c>
      <c r="C81" s="5" t="s">
        <v>4</v>
      </c>
      <c r="D81" s="3">
        <v>4</v>
      </c>
      <c r="E81" s="9">
        <v>2100</v>
      </c>
      <c r="F81" s="10">
        <f t="shared" si="1"/>
        <v>8400</v>
      </c>
      <c r="G81" s="8"/>
      <c r="H81" s="8"/>
    </row>
    <row r="82" spans="1:8" s="7" customFormat="1" x14ac:dyDescent="0.25">
      <c r="A82" s="5" t="s">
        <v>93</v>
      </c>
      <c r="B82" s="27" t="s">
        <v>133</v>
      </c>
      <c r="C82" s="5" t="s">
        <v>4</v>
      </c>
      <c r="D82" s="3">
        <v>4</v>
      </c>
      <c r="E82" s="10">
        <v>3200</v>
      </c>
      <c r="F82" s="10">
        <f t="shared" si="1"/>
        <v>12800</v>
      </c>
      <c r="G82" s="8"/>
      <c r="H82" s="8"/>
    </row>
    <row r="83" spans="1:8" s="7" customFormat="1" ht="12.6" customHeight="1" x14ac:dyDescent="0.25">
      <c r="A83" s="2" t="s">
        <v>196</v>
      </c>
      <c r="B83" s="27" t="s">
        <v>135</v>
      </c>
      <c r="C83" s="5" t="s">
        <v>6</v>
      </c>
      <c r="D83" s="3">
        <v>17</v>
      </c>
      <c r="E83" s="10">
        <v>1250</v>
      </c>
      <c r="F83" s="10">
        <f t="shared" si="1"/>
        <v>21250</v>
      </c>
      <c r="G83" s="8"/>
      <c r="H83" s="8"/>
    </row>
    <row r="84" spans="1:8" s="7" customFormat="1" x14ac:dyDescent="0.25">
      <c r="A84" s="2" t="s">
        <v>237</v>
      </c>
      <c r="B84" s="28" t="s">
        <v>48</v>
      </c>
      <c r="C84" s="29"/>
      <c r="D84" s="32"/>
      <c r="E84" s="10"/>
      <c r="F84" s="10">
        <f t="shared" si="1"/>
        <v>0</v>
      </c>
      <c r="G84" s="8"/>
      <c r="H84" s="8"/>
    </row>
    <row r="85" spans="1:8" s="7" customFormat="1" x14ac:dyDescent="0.25">
      <c r="A85" s="5" t="s">
        <v>94</v>
      </c>
      <c r="B85" s="21" t="s">
        <v>248</v>
      </c>
      <c r="C85" s="2" t="s">
        <v>3</v>
      </c>
      <c r="D85" s="6">
        <v>35</v>
      </c>
      <c r="E85" s="10">
        <v>2500</v>
      </c>
      <c r="F85" s="10">
        <f t="shared" si="1"/>
        <v>87500</v>
      </c>
      <c r="G85" s="8"/>
      <c r="H85" s="8"/>
    </row>
    <row r="86" spans="1:8" s="7" customFormat="1" x14ac:dyDescent="0.25">
      <c r="A86" s="2" t="s">
        <v>238</v>
      </c>
      <c r="B86" s="21" t="s">
        <v>247</v>
      </c>
      <c r="C86" s="2" t="s">
        <v>3</v>
      </c>
      <c r="D86" s="6">
        <v>8</v>
      </c>
      <c r="E86" s="10">
        <v>3500</v>
      </c>
      <c r="F86" s="10">
        <f t="shared" si="1"/>
        <v>28000</v>
      </c>
      <c r="G86" s="8"/>
      <c r="H86" s="8"/>
    </row>
    <row r="87" spans="1:8" s="7" customFormat="1" x14ac:dyDescent="0.25">
      <c r="A87" s="2" t="s">
        <v>239</v>
      </c>
      <c r="B87" s="21" t="s">
        <v>29</v>
      </c>
      <c r="C87" s="2" t="s">
        <v>4</v>
      </c>
      <c r="D87" s="6">
        <v>6</v>
      </c>
      <c r="E87" s="10">
        <v>14000</v>
      </c>
      <c r="F87" s="10">
        <f t="shared" si="1"/>
        <v>84000</v>
      </c>
      <c r="G87" s="8"/>
      <c r="H87" s="8"/>
    </row>
    <row r="88" spans="1:8" s="7" customFormat="1" x14ac:dyDescent="0.25">
      <c r="A88" s="5" t="s">
        <v>95</v>
      </c>
      <c r="B88" s="28" t="s">
        <v>39</v>
      </c>
      <c r="C88" s="29"/>
      <c r="D88" s="32"/>
      <c r="E88" s="10"/>
      <c r="F88" s="10">
        <f t="shared" si="1"/>
        <v>0</v>
      </c>
      <c r="G88" s="8"/>
      <c r="H88" s="8"/>
    </row>
    <row r="89" spans="1:8" s="7" customFormat="1" x14ac:dyDescent="0.25">
      <c r="A89" s="2" t="s">
        <v>96</v>
      </c>
      <c r="B89" s="33" t="s">
        <v>8</v>
      </c>
      <c r="C89" s="29"/>
      <c r="D89" s="32"/>
      <c r="E89" s="10"/>
      <c r="F89" s="10">
        <f t="shared" si="1"/>
        <v>0</v>
      </c>
      <c r="G89" s="8"/>
      <c r="H89" s="8"/>
    </row>
    <row r="90" spans="1:8" s="7" customFormat="1" x14ac:dyDescent="0.25">
      <c r="A90" s="2" t="s">
        <v>97</v>
      </c>
      <c r="B90" s="22" t="s">
        <v>169</v>
      </c>
      <c r="C90" s="2" t="s">
        <v>5</v>
      </c>
      <c r="D90" s="3">
        <v>100</v>
      </c>
      <c r="E90" s="10">
        <v>9</v>
      </c>
      <c r="F90" s="10">
        <f t="shared" si="1"/>
        <v>900</v>
      </c>
      <c r="G90" s="8"/>
      <c r="H90" s="8"/>
    </row>
    <row r="91" spans="1:8" s="7" customFormat="1" x14ac:dyDescent="0.25">
      <c r="A91" s="5" t="s">
        <v>98</v>
      </c>
      <c r="B91" s="22" t="s">
        <v>170</v>
      </c>
      <c r="C91" s="2" t="s">
        <v>5</v>
      </c>
      <c r="D91" s="3">
        <v>150</v>
      </c>
      <c r="E91" s="10">
        <v>9</v>
      </c>
      <c r="F91" s="10">
        <f t="shared" si="1"/>
        <v>1350</v>
      </c>
      <c r="G91" s="8"/>
      <c r="H91" s="8"/>
    </row>
    <row r="92" spans="1:8" s="7" customFormat="1" x14ac:dyDescent="0.25">
      <c r="A92" s="2" t="s">
        <v>99</v>
      </c>
      <c r="B92" s="22" t="s">
        <v>19</v>
      </c>
      <c r="C92" s="2" t="s">
        <v>5</v>
      </c>
      <c r="D92" s="3">
        <v>700</v>
      </c>
      <c r="E92" s="10">
        <v>14</v>
      </c>
      <c r="F92" s="10">
        <f t="shared" si="1"/>
        <v>9800</v>
      </c>
      <c r="G92" s="8"/>
      <c r="H92" s="8"/>
    </row>
    <row r="93" spans="1:8" s="7" customFormat="1" x14ac:dyDescent="0.25">
      <c r="A93" s="2" t="s">
        <v>100</v>
      </c>
      <c r="B93" s="22" t="s">
        <v>123</v>
      </c>
      <c r="C93" s="2" t="s">
        <v>5</v>
      </c>
      <c r="D93" s="3">
        <v>450</v>
      </c>
      <c r="E93" s="10">
        <v>16</v>
      </c>
      <c r="F93" s="10">
        <f t="shared" si="1"/>
        <v>7200</v>
      </c>
      <c r="G93" s="8"/>
      <c r="H93" s="8"/>
    </row>
    <row r="94" spans="1:8" s="7" customFormat="1" x14ac:dyDescent="0.25">
      <c r="A94" s="5" t="s">
        <v>101</v>
      </c>
      <c r="B94" s="22" t="s">
        <v>20</v>
      </c>
      <c r="C94" s="2" t="s">
        <v>5</v>
      </c>
      <c r="D94" s="3">
        <v>500</v>
      </c>
      <c r="E94" s="10">
        <v>25</v>
      </c>
      <c r="F94" s="10">
        <f t="shared" si="1"/>
        <v>12500</v>
      </c>
      <c r="G94" s="8"/>
      <c r="H94" s="8"/>
    </row>
    <row r="95" spans="1:8" s="7" customFormat="1" x14ac:dyDescent="0.25">
      <c r="A95" s="2" t="s">
        <v>102</v>
      </c>
      <c r="B95" s="22" t="s">
        <v>21</v>
      </c>
      <c r="C95" s="2" t="s">
        <v>5</v>
      </c>
      <c r="D95" s="3">
        <v>100</v>
      </c>
      <c r="E95" s="10">
        <v>35</v>
      </c>
      <c r="F95" s="10">
        <f t="shared" si="1"/>
        <v>3500</v>
      </c>
      <c r="G95" s="8"/>
      <c r="H95" s="8"/>
    </row>
    <row r="96" spans="1:8" s="7" customFormat="1" x14ac:dyDescent="0.25">
      <c r="A96" s="2" t="s">
        <v>103</v>
      </c>
      <c r="B96" s="22" t="s">
        <v>24</v>
      </c>
      <c r="C96" s="2" t="s">
        <v>5</v>
      </c>
      <c r="D96" s="3">
        <v>400</v>
      </c>
      <c r="E96" s="10">
        <v>15</v>
      </c>
      <c r="F96" s="10">
        <f t="shared" si="1"/>
        <v>6000</v>
      </c>
      <c r="G96" s="8"/>
      <c r="H96" s="8"/>
    </row>
    <row r="97" spans="1:8" s="7" customFormat="1" x14ac:dyDescent="0.25">
      <c r="A97" s="5" t="s">
        <v>157</v>
      </c>
      <c r="B97" s="22" t="s">
        <v>25</v>
      </c>
      <c r="C97" s="2" t="s">
        <v>5</v>
      </c>
      <c r="D97" s="3">
        <v>400</v>
      </c>
      <c r="E97" s="10">
        <v>18</v>
      </c>
      <c r="F97" s="10">
        <f t="shared" si="1"/>
        <v>7200</v>
      </c>
      <c r="G97" s="8"/>
      <c r="H97" s="8"/>
    </row>
    <row r="98" spans="1:8" s="7" customFormat="1" x14ac:dyDescent="0.25">
      <c r="A98" s="2" t="s">
        <v>158</v>
      </c>
      <c r="B98" s="22" t="s">
        <v>26</v>
      </c>
      <c r="C98" s="2" t="s">
        <v>5</v>
      </c>
      <c r="D98" s="3">
        <v>400</v>
      </c>
      <c r="E98" s="10">
        <v>20</v>
      </c>
      <c r="F98" s="10">
        <f t="shared" si="1"/>
        <v>8000</v>
      </c>
      <c r="G98" s="8"/>
      <c r="H98" s="8"/>
    </row>
    <row r="99" spans="1:8" s="7" customFormat="1" x14ac:dyDescent="0.25">
      <c r="A99" s="2" t="s">
        <v>159</v>
      </c>
      <c r="B99" s="22" t="s">
        <v>22</v>
      </c>
      <c r="C99" s="2" t="s">
        <v>5</v>
      </c>
      <c r="D99" s="3">
        <v>400</v>
      </c>
      <c r="E99" s="10">
        <v>28</v>
      </c>
      <c r="F99" s="10">
        <f t="shared" si="1"/>
        <v>11200</v>
      </c>
      <c r="G99" s="8"/>
      <c r="H99" s="8"/>
    </row>
    <row r="100" spans="1:8" s="7" customFormat="1" x14ac:dyDescent="0.25">
      <c r="A100" s="5" t="s">
        <v>160</v>
      </c>
      <c r="B100" s="22" t="s">
        <v>23</v>
      </c>
      <c r="C100" s="2" t="s">
        <v>5</v>
      </c>
      <c r="D100" s="3">
        <v>400</v>
      </c>
      <c r="E100" s="10">
        <v>35</v>
      </c>
      <c r="F100" s="10">
        <f t="shared" si="1"/>
        <v>14000</v>
      </c>
      <c r="G100" s="8"/>
      <c r="H100" s="8"/>
    </row>
    <row r="101" spans="1:8" s="7" customFormat="1" x14ac:dyDescent="0.25">
      <c r="A101" s="2" t="s">
        <v>104</v>
      </c>
      <c r="B101" s="22" t="s">
        <v>136</v>
      </c>
      <c r="C101" s="2" t="s">
        <v>5</v>
      </c>
      <c r="D101" s="3">
        <v>150</v>
      </c>
      <c r="E101" s="10">
        <v>12</v>
      </c>
      <c r="F101" s="10">
        <f t="shared" si="1"/>
        <v>1800</v>
      </c>
      <c r="G101" s="8"/>
      <c r="H101" s="8"/>
    </row>
    <row r="102" spans="1:8" s="7" customFormat="1" x14ac:dyDescent="0.25">
      <c r="A102" s="2" t="s">
        <v>105</v>
      </c>
      <c r="B102" s="33" t="s">
        <v>9</v>
      </c>
      <c r="C102" s="29"/>
      <c r="D102" s="3"/>
      <c r="E102" s="10"/>
      <c r="F102" s="10">
        <f t="shared" si="1"/>
        <v>0</v>
      </c>
      <c r="G102" s="8"/>
      <c r="H102" s="8"/>
    </row>
    <row r="103" spans="1:8" s="7" customFormat="1" x14ac:dyDescent="0.25">
      <c r="A103" s="5" t="s">
        <v>106</v>
      </c>
      <c r="B103" s="22" t="s">
        <v>31</v>
      </c>
      <c r="C103" s="2" t="s">
        <v>5</v>
      </c>
      <c r="D103" s="3">
        <v>500</v>
      </c>
      <c r="E103" s="10">
        <v>10</v>
      </c>
      <c r="F103" s="10">
        <f t="shared" si="1"/>
        <v>5000</v>
      </c>
      <c r="G103" s="8"/>
      <c r="H103" s="8"/>
    </row>
    <row r="104" spans="1:8" x14ac:dyDescent="0.25">
      <c r="A104" s="2" t="s">
        <v>107</v>
      </c>
      <c r="B104" s="22" t="s">
        <v>32</v>
      </c>
      <c r="C104" s="2" t="s">
        <v>36</v>
      </c>
      <c r="D104" s="3">
        <f>D16+D42+D43+D44+D45+D46+D47+D75+D77+D78+D79+D85</f>
        <v>331</v>
      </c>
      <c r="E104" s="10">
        <v>300</v>
      </c>
      <c r="F104" s="10">
        <f t="shared" si="1"/>
        <v>99300</v>
      </c>
      <c r="G104" s="8"/>
      <c r="H104" s="8"/>
    </row>
    <row r="105" spans="1:8" x14ac:dyDescent="0.25">
      <c r="A105" s="2" t="s">
        <v>161</v>
      </c>
      <c r="B105" s="22" t="s">
        <v>188</v>
      </c>
      <c r="C105" s="2" t="s">
        <v>5</v>
      </c>
      <c r="D105" s="3">
        <v>1000</v>
      </c>
      <c r="E105" s="10">
        <v>18</v>
      </c>
      <c r="F105" s="10">
        <f t="shared" si="1"/>
        <v>18000</v>
      </c>
      <c r="G105" s="8"/>
      <c r="H105" s="8"/>
    </row>
    <row r="106" spans="1:8" x14ac:dyDescent="0.25">
      <c r="A106" s="5" t="s">
        <v>108</v>
      </c>
      <c r="B106" s="22" t="s">
        <v>187</v>
      </c>
      <c r="C106" s="2" t="s">
        <v>5</v>
      </c>
      <c r="D106" s="3">
        <v>500</v>
      </c>
      <c r="E106" s="10">
        <v>20</v>
      </c>
      <c r="F106" s="10">
        <f t="shared" si="1"/>
        <v>10000</v>
      </c>
      <c r="G106" s="4"/>
      <c r="H106" s="4"/>
    </row>
    <row r="107" spans="1:8" x14ac:dyDescent="0.25">
      <c r="A107" s="2" t="s">
        <v>109</v>
      </c>
      <c r="B107" s="22" t="s">
        <v>221</v>
      </c>
      <c r="C107" s="2" t="s">
        <v>5</v>
      </c>
      <c r="D107" s="34">
        <v>500</v>
      </c>
      <c r="E107" s="10">
        <v>22</v>
      </c>
      <c r="F107" s="10">
        <f t="shared" si="1"/>
        <v>11000</v>
      </c>
      <c r="G107" s="4"/>
      <c r="H107" s="4"/>
    </row>
    <row r="108" spans="1:8" x14ac:dyDescent="0.25">
      <c r="A108" s="2" t="s">
        <v>162</v>
      </c>
      <c r="B108" s="22" t="s">
        <v>189</v>
      </c>
      <c r="C108" s="2" t="s">
        <v>5</v>
      </c>
      <c r="D108" s="34">
        <v>150</v>
      </c>
      <c r="E108" s="10">
        <v>28</v>
      </c>
      <c r="F108" s="10">
        <f t="shared" si="1"/>
        <v>4200</v>
      </c>
      <c r="G108" s="4"/>
      <c r="H108" s="4"/>
    </row>
    <row r="109" spans="1:8" x14ac:dyDescent="0.25">
      <c r="A109" s="5" t="s">
        <v>110</v>
      </c>
      <c r="B109" s="33" t="s">
        <v>10</v>
      </c>
      <c r="C109" s="29"/>
      <c r="D109" s="34"/>
      <c r="E109" s="10"/>
      <c r="F109" s="10">
        <f t="shared" si="1"/>
        <v>0</v>
      </c>
      <c r="G109" s="4"/>
      <c r="H109" s="4"/>
    </row>
    <row r="110" spans="1:8" x14ac:dyDescent="0.25">
      <c r="A110" s="2" t="s">
        <v>111</v>
      </c>
      <c r="B110" s="22" t="s">
        <v>124</v>
      </c>
      <c r="C110" s="2" t="s">
        <v>5</v>
      </c>
      <c r="D110" s="34">
        <v>900</v>
      </c>
      <c r="E110" s="10">
        <v>150</v>
      </c>
      <c r="F110" s="10">
        <f t="shared" si="1"/>
        <v>135000</v>
      </c>
      <c r="G110" s="4"/>
      <c r="H110" s="4"/>
    </row>
    <row r="111" spans="1:8" x14ac:dyDescent="0.25">
      <c r="A111" s="2" t="s">
        <v>112</v>
      </c>
      <c r="B111" s="22" t="s">
        <v>33</v>
      </c>
      <c r="C111" s="2" t="s">
        <v>5</v>
      </c>
      <c r="D111" s="6">
        <v>500</v>
      </c>
      <c r="E111" s="10">
        <v>50</v>
      </c>
      <c r="F111" s="10">
        <f t="shared" si="1"/>
        <v>25000</v>
      </c>
      <c r="G111" s="4"/>
      <c r="H111" s="4"/>
    </row>
    <row r="112" spans="1:8" x14ac:dyDescent="0.25">
      <c r="A112" s="5" t="s">
        <v>113</v>
      </c>
      <c r="B112" s="22" t="s">
        <v>34</v>
      </c>
      <c r="C112" s="2" t="s">
        <v>5</v>
      </c>
      <c r="D112" s="6">
        <v>400</v>
      </c>
      <c r="E112" s="10">
        <v>30</v>
      </c>
      <c r="F112" s="10">
        <f t="shared" si="1"/>
        <v>12000</v>
      </c>
      <c r="G112" s="4"/>
      <c r="H112" s="4"/>
    </row>
    <row r="113" spans="1:8" x14ac:dyDescent="0.25">
      <c r="A113" s="2" t="s">
        <v>114</v>
      </c>
      <c r="B113" s="22" t="s">
        <v>125</v>
      </c>
      <c r="C113" s="2" t="s">
        <v>5</v>
      </c>
      <c r="D113" s="6">
        <v>200</v>
      </c>
      <c r="E113" s="10">
        <v>40</v>
      </c>
      <c r="F113" s="10">
        <f t="shared" si="1"/>
        <v>8000</v>
      </c>
      <c r="G113" s="4"/>
      <c r="H113" s="4"/>
    </row>
    <row r="114" spans="1:8" x14ac:dyDescent="0.25">
      <c r="A114" s="2" t="s">
        <v>163</v>
      </c>
      <c r="B114" s="22" t="s">
        <v>35</v>
      </c>
      <c r="C114" s="2" t="s">
        <v>6</v>
      </c>
      <c r="D114" s="6">
        <v>10</v>
      </c>
      <c r="E114" s="10">
        <v>2200</v>
      </c>
      <c r="F114" s="10">
        <f t="shared" si="1"/>
        <v>22000</v>
      </c>
      <c r="G114" s="4"/>
      <c r="H114" s="4"/>
    </row>
    <row r="115" spans="1:8" x14ac:dyDescent="0.25">
      <c r="A115" s="5" t="s">
        <v>115</v>
      </c>
      <c r="B115" s="24" t="s">
        <v>59</v>
      </c>
      <c r="C115" s="2" t="s">
        <v>6</v>
      </c>
      <c r="D115" s="6">
        <v>4</v>
      </c>
      <c r="E115" s="10">
        <v>2400</v>
      </c>
      <c r="F115" s="10">
        <f t="shared" si="1"/>
        <v>9600</v>
      </c>
      <c r="G115" s="4"/>
      <c r="H115" s="4"/>
    </row>
    <row r="116" spans="1:8" ht="30" x14ac:dyDescent="0.25">
      <c r="A116" s="2" t="s">
        <v>116</v>
      </c>
      <c r="B116" s="24" t="s">
        <v>37</v>
      </c>
      <c r="C116" s="2" t="s">
        <v>6</v>
      </c>
      <c r="D116" s="6">
        <v>25</v>
      </c>
      <c r="E116" s="10">
        <v>280</v>
      </c>
      <c r="F116" s="10">
        <f t="shared" si="1"/>
        <v>7000</v>
      </c>
      <c r="G116" s="4"/>
      <c r="H116" s="4"/>
    </row>
    <row r="117" spans="1:8" x14ac:dyDescent="0.25">
      <c r="A117" s="2" t="s">
        <v>117</v>
      </c>
      <c r="B117" s="33" t="s">
        <v>122</v>
      </c>
      <c r="C117" s="29"/>
      <c r="D117" s="6"/>
      <c r="E117" s="10"/>
      <c r="F117" s="10">
        <f t="shared" si="1"/>
        <v>0</v>
      </c>
      <c r="G117" s="4"/>
      <c r="H117" s="4"/>
    </row>
    <row r="118" spans="1:8" x14ac:dyDescent="0.25">
      <c r="A118" s="5" t="s">
        <v>164</v>
      </c>
      <c r="B118" s="24" t="s">
        <v>27</v>
      </c>
      <c r="C118" s="2" t="s">
        <v>4</v>
      </c>
      <c r="D118" s="6">
        <v>20</v>
      </c>
      <c r="E118" s="10">
        <v>2200</v>
      </c>
      <c r="F118" s="10">
        <f t="shared" si="1"/>
        <v>44000</v>
      </c>
      <c r="G118" s="4"/>
      <c r="H118" s="4"/>
    </row>
    <row r="119" spans="1:8" x14ac:dyDescent="0.25">
      <c r="A119" s="2" t="s">
        <v>118</v>
      </c>
      <c r="B119" s="24" t="s">
        <v>137</v>
      </c>
      <c r="C119" s="2" t="s">
        <v>4</v>
      </c>
      <c r="D119" s="6">
        <v>6</v>
      </c>
      <c r="E119" s="10">
        <v>3000</v>
      </c>
      <c r="F119" s="10">
        <f t="shared" si="1"/>
        <v>18000</v>
      </c>
      <c r="G119" s="4"/>
      <c r="H119" s="4"/>
    </row>
    <row r="120" spans="1:8" x14ac:dyDescent="0.25">
      <c r="A120" s="2" t="s">
        <v>119</v>
      </c>
      <c r="B120" s="24" t="s">
        <v>223</v>
      </c>
      <c r="C120" s="2" t="s">
        <v>4</v>
      </c>
      <c r="D120" s="6">
        <v>4</v>
      </c>
      <c r="E120" s="10">
        <v>3500</v>
      </c>
      <c r="F120" s="10">
        <f t="shared" si="1"/>
        <v>14000</v>
      </c>
      <c r="G120" s="4"/>
      <c r="H120" s="4"/>
    </row>
    <row r="121" spans="1:8" x14ac:dyDescent="0.25">
      <c r="A121" s="5" t="s">
        <v>120</v>
      </c>
      <c r="B121" s="24" t="s">
        <v>224</v>
      </c>
      <c r="C121" s="2" t="s">
        <v>4</v>
      </c>
      <c r="D121" s="6">
        <v>2</v>
      </c>
      <c r="E121" s="10">
        <v>4000</v>
      </c>
      <c r="F121" s="10">
        <f t="shared" si="1"/>
        <v>8000</v>
      </c>
      <c r="G121" s="4"/>
      <c r="H121" s="4"/>
    </row>
    <row r="122" spans="1:8" x14ac:dyDescent="0.25">
      <c r="A122" s="2" t="s">
        <v>165</v>
      </c>
      <c r="B122" s="22" t="s">
        <v>38</v>
      </c>
      <c r="C122" s="2" t="s">
        <v>6</v>
      </c>
      <c r="D122" s="6">
        <v>80</v>
      </c>
      <c r="E122" s="10">
        <v>750</v>
      </c>
      <c r="F122" s="10">
        <f t="shared" si="1"/>
        <v>60000</v>
      </c>
      <c r="G122" s="4"/>
      <c r="H122" s="4"/>
    </row>
    <row r="123" spans="1:8" ht="15.75" thickBot="1" x14ac:dyDescent="0.3">
      <c r="A123" s="2" t="s">
        <v>166</v>
      </c>
      <c r="B123" s="4" t="s">
        <v>217</v>
      </c>
      <c r="C123" s="4" t="s">
        <v>6</v>
      </c>
      <c r="D123" s="6">
        <v>120</v>
      </c>
      <c r="E123" s="10">
        <v>40</v>
      </c>
      <c r="F123" s="38">
        <f t="shared" si="1"/>
        <v>4800</v>
      </c>
      <c r="G123" s="4"/>
      <c r="H123" s="4"/>
    </row>
    <row r="124" spans="1:8" s="19" customFormat="1" ht="30" customHeight="1" thickBot="1" x14ac:dyDescent="0.35">
      <c r="A124" s="5" t="s">
        <v>240</v>
      </c>
      <c r="B124" s="42" t="s">
        <v>222</v>
      </c>
      <c r="C124" s="43"/>
      <c r="D124" s="43"/>
      <c r="E124" s="44"/>
      <c r="F124" s="39">
        <f>SUM(F8:F123)</f>
        <v>2898210</v>
      </c>
    </row>
    <row r="125" spans="1:8" s="19" customFormat="1" ht="30" customHeight="1" thickBot="1" x14ac:dyDescent="0.35">
      <c r="A125" s="2" t="s">
        <v>251</v>
      </c>
      <c r="B125" s="42" t="s">
        <v>253</v>
      </c>
      <c r="C125" s="43"/>
      <c r="D125" s="43"/>
      <c r="E125" s="44"/>
      <c r="F125" s="41">
        <f>F124*17%</f>
        <v>492695.7</v>
      </c>
    </row>
    <row r="126" spans="1:8" s="19" customFormat="1" ht="30" customHeight="1" thickBot="1" x14ac:dyDescent="0.35">
      <c r="A126" s="2" t="s">
        <v>252</v>
      </c>
      <c r="B126" s="42" t="s">
        <v>254</v>
      </c>
      <c r="C126" s="43"/>
      <c r="D126" s="43"/>
      <c r="E126" s="44"/>
      <c r="F126" s="40">
        <f>F125+F124</f>
        <v>3390905.7</v>
      </c>
    </row>
    <row r="127" spans="1:8" x14ac:dyDescent="0.25">
      <c r="A127" s="37"/>
    </row>
    <row r="128" spans="1:8" x14ac:dyDescent="0.25">
      <c r="A128" s="37"/>
    </row>
    <row r="129" spans="1:1" x14ac:dyDescent="0.25">
      <c r="A129" s="37"/>
    </row>
    <row r="130" spans="1:1" x14ac:dyDescent="0.25">
      <c r="A130" s="37"/>
    </row>
  </sheetData>
  <sheetProtection algorithmName="SHA-512" hashValue="lkUUwpOs0zLEeCLoJv6gpIGzMseg1oMdXG9iW7B7QPh9g67HheuZ6/7zO29VIwN8pp00cKKPXD4Bbi+00xibZw==" saltValue="0zqak7gnPVZXnVntnPoPJg==" spinCount="100000" sheet="1" objects="1" scenarios="1" insertHyperlinks="0"/>
  <protectedRanges>
    <protectedRange sqref="G1:H1048576" name="טווח1"/>
  </protectedRanges>
  <mergeCells count="7">
    <mergeCell ref="B126:E126"/>
    <mergeCell ref="A1:H1"/>
    <mergeCell ref="A2:H2"/>
    <mergeCell ref="A4:H4"/>
    <mergeCell ref="B124:E124"/>
    <mergeCell ref="B125:E125"/>
    <mergeCell ref="A3:H3"/>
  </mergeCells>
  <phoneticPr fontId="11" type="noConversion"/>
  <pageMargins left="0.25" right="0.25" top="0.75" bottom="0.75" header="0.3" footer="0.3"/>
  <pageSetup paperSize="9" scale="92" orientation="landscape" r:id="rId1"/>
  <rowBreaks count="1" manualBreakCount="1">
    <brk id="9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אומדן כמויות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Kobi getler</dc:creator>
  <cp:lastModifiedBy>hozim</cp:lastModifiedBy>
  <cp:lastPrinted>2022-02-17T13:43:40Z</cp:lastPrinted>
  <dcterms:created xsi:type="dcterms:W3CDTF">2019-01-20T10:45:40Z</dcterms:created>
  <dcterms:modified xsi:type="dcterms:W3CDTF">2022-07-26T06:31:47Z</dcterms:modified>
</cp:coreProperties>
</file>